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360" yWindow="270" windowWidth="14940" windowHeight="9150" firstSheet="8" activeTab="14"/>
  </bookViews>
  <sheets>
    <sheet name="1. Obyvatelstvo podle pohlaví a" sheetId="1" r:id="rId1"/>
    <sheet name="2. Obyvatelstvo podle nejvyššíh" sheetId="2" r:id="rId2"/>
    <sheet name="3. Obyvatelstvo podle věku" sheetId="3" r:id="rId3"/>
    <sheet name="4. Obyvatelstvo podle národnost" sheetId="4" r:id="rId4"/>
    <sheet name="5. Obyvatelstvo podle nábožensk" sheetId="5" r:id="rId5"/>
    <sheet name="6. Obyvatelstvo podle ekonomick" sheetId="6" r:id="rId6"/>
    <sheet name="7. Domovní fond" sheetId="7" r:id="rId7"/>
    <sheet name="8. Obydlené byty podle právního" sheetId="8" r:id="rId8"/>
    <sheet name="9. Vyjíždějící do zaměstnání a " sheetId="9" r:id="rId9"/>
    <sheet name="10. Hospodařící domácnosti podl" sheetId="10" r:id="rId10"/>
    <sheet name="UKAZATELE" sheetId="11" r:id="rId11"/>
    <sheet name="METAINFORMACE" sheetId="12" r:id="rId12"/>
    <sheet name="zam NACE" sheetId="13" r:id="rId13"/>
    <sheet name="KHK zam NACE" sheetId="14" r:id="rId14"/>
    <sheet name="zam all" sheetId="15" r:id="rId15"/>
  </sheets>
  <calcPr calcId="145621"/>
  <oleSize ref="A1:Y48"/>
</workbook>
</file>

<file path=xl/sharedStrings.xml><?xml version="1.0" encoding="utf-8"?>
<sst xmlns="http://schemas.openxmlformats.org/spreadsheetml/2006/main" count="1031" uniqueCount="463">
  <si>
    <t>Data z Veřejné databáze ČSU</t>
  </si>
  <si>
    <t xml:space="preserve"> Obyvatelstvo podle pohlaví a rodinného stavu</t>
  </si>
  <si>
    <t xml:space="preserve"> </t>
  </si>
  <si>
    <t>Celkem</t>
  </si>
  <si>
    <t>muži</t>
  </si>
  <si>
    <t>ženy</t>
  </si>
  <si>
    <t>Obyvatelstvo  celkem</t>
  </si>
  <si>
    <t>z toho rodinný stav</t>
  </si>
  <si>
    <t>svobodní, svobodné</t>
  </si>
  <si>
    <t>ženatí, vdané</t>
  </si>
  <si>
    <t>rozvedení, rozvedené</t>
  </si>
  <si>
    <t>vdovci, vdovy</t>
  </si>
  <si>
    <t>Kód: SLDB-VSE-UZEMI</t>
  </si>
  <si>
    <t>Všestary - obec/město (okr. Hradec Králové)</t>
  </si>
  <si>
    <t xml:space="preserve">Období: </t>
  </si>
  <si>
    <t>26.3.2011</t>
  </si>
  <si>
    <t xml:space="preserve"> Obyvatelstvo podle nejvyššího ukončeného vzdělání</t>
  </si>
  <si>
    <t>Obyvatelstvo ve věku 15 a více let</t>
  </si>
  <si>
    <t>z toho
 podle stupně vzdělání</t>
  </si>
  <si>
    <t>bez vzdělání</t>
  </si>
  <si>
    <t>-</t>
  </si>
  <si>
    <t>základní včetně
neukončeného</t>
  </si>
  <si>
    <t>střední vč. vyučení 
(bez maturity)</t>
  </si>
  <si>
    <t>úplné střední 
(s maturitou)</t>
  </si>
  <si>
    <t>nástavbové 
studium</t>
  </si>
  <si>
    <t>vyšší odborné 
vzdělání</t>
  </si>
  <si>
    <t>vysokoškolské</t>
  </si>
  <si>
    <t xml:space="preserve"> Obyvatelstvo podle věku</t>
  </si>
  <si>
    <t>Obyvatelstvo celkem</t>
  </si>
  <si>
    <t>z toho ve věku</t>
  </si>
  <si>
    <t>0 - 14</t>
  </si>
  <si>
    <t>15 - 19</t>
  </si>
  <si>
    <t>20 - 29</t>
  </si>
  <si>
    <t>30 - 39</t>
  </si>
  <si>
    <t>40 - 49</t>
  </si>
  <si>
    <t>50 - 59</t>
  </si>
  <si>
    <t>60 - 64</t>
  </si>
  <si>
    <t>65 - 69</t>
  </si>
  <si>
    <t>70 - 79</t>
  </si>
  <si>
    <t>80 a více let</t>
  </si>
  <si>
    <t xml:space="preserve"> Obyvatelstvo podle národnosti</t>
  </si>
  <si>
    <t>z toho národnost</t>
  </si>
  <si>
    <t>česká</t>
  </si>
  <si>
    <t>moravská</t>
  </si>
  <si>
    <t>slezská</t>
  </si>
  <si>
    <t>slovenská</t>
  </si>
  <si>
    <t>německá</t>
  </si>
  <si>
    <t>polská</t>
  </si>
  <si>
    <t>romská</t>
  </si>
  <si>
    <t>ukrajinská</t>
  </si>
  <si>
    <t>vietnamská</t>
  </si>
  <si>
    <t>neuvedeno</t>
  </si>
  <si>
    <t xml:space="preserve"> Obyvatelstvo podle náboženské víry</t>
  </si>
  <si>
    <t>Věřící – nehlásící se k žádné církvi ani náboženské společnosti</t>
  </si>
  <si>
    <t>Věřící – hlásící se k církvi, náboženské společnosti</t>
  </si>
  <si>
    <t>z toho</t>
  </si>
  <si>
    <t>Církev římskokatolická</t>
  </si>
  <si>
    <t>Církev československá husitská</t>
  </si>
  <si>
    <t>Českobratrská církev evangelická</t>
  </si>
  <si>
    <t>Náboženská společnost Svědkové Jehovovi</t>
  </si>
  <si>
    <t>Pravoslavná církev v českých zemích</t>
  </si>
  <si>
    <t>Bez náboženské víry</t>
  </si>
  <si>
    <t>Neuvedeno</t>
  </si>
  <si>
    <t xml:space="preserve"> Obyvatelstvo podle ekonomické aktivity</t>
  </si>
  <si>
    <t>Ekonomicky aktivní celkem</t>
  </si>
  <si>
    <t>v tom:</t>
  </si>
  <si>
    <t>zaměstnaní</t>
  </si>
  <si>
    <t>z toho podle postavení v zaměstnání</t>
  </si>
  <si>
    <t>zaměstnanci</t>
  </si>
  <si>
    <t>zaměstnavatelé</t>
  </si>
  <si>
    <t>pracující na vlastní účet</t>
  </si>
  <si>
    <t>ze zaměstnaných</t>
  </si>
  <si>
    <t>pracující důchodci</t>
  </si>
  <si>
    <t>ženy na mateřské dovolené</t>
  </si>
  <si>
    <t>nezaměstnaní</t>
  </si>
  <si>
    <t>Ekonomicky neaktivní celkem</t>
  </si>
  <si>
    <t>nepracující důchodci</t>
  </si>
  <si>
    <t>žáci, studenti, učni</t>
  </si>
  <si>
    <t>Osoby s nezjištěnou ekonomickou aktivitou</t>
  </si>
  <si>
    <t xml:space="preserve"> Domovní fond</t>
  </si>
  <si>
    <t>rodinné domy</t>
  </si>
  <si>
    <t>bytové domy</t>
  </si>
  <si>
    <t>ostatní budovy</t>
  </si>
  <si>
    <t>Domy úhrnem</t>
  </si>
  <si>
    <t>Domy obydlené</t>
  </si>
  <si>
    <t>z toho podle vlastnictví domu</t>
  </si>
  <si>
    <t>fyzická osoba</t>
  </si>
  <si>
    <t>obec, stát</t>
  </si>
  <si>
    <t>bytové družstvo</t>
  </si>
  <si>
    <t>spoluvlastnictví vlastníků bytů</t>
  </si>
  <si>
    <t>z toho podle období výstavby nebo rekonstrukce domu</t>
  </si>
  <si>
    <t>1919 a dříve</t>
  </si>
  <si>
    <t>1920 - 1970</t>
  </si>
  <si>
    <t>1971 - 1980</t>
  </si>
  <si>
    <t>1981 - 1990</t>
  </si>
  <si>
    <t>1991 - 2000</t>
  </si>
  <si>
    <t>2001 - 2011</t>
  </si>
  <si>
    <t xml:space="preserve"> Obydlené byty podle právního důvodu užívání a počtu obytných místností</t>
  </si>
  <si>
    <t>Obydlené byty celkem</t>
  </si>
  <si>
    <t>z toho právní důvod užívání bytu</t>
  </si>
  <si>
    <t>ve vlastním domě</t>
  </si>
  <si>
    <t>v osobním vlastnictví</t>
  </si>
  <si>
    <t>nájemní</t>
  </si>
  <si>
    <t>družstevní</t>
  </si>
  <si>
    <t>z toho s počtem obytných místností</t>
  </si>
  <si>
    <t>1</t>
  </si>
  <si>
    <t>2</t>
  </si>
  <si>
    <t>3</t>
  </si>
  <si>
    <t>4</t>
  </si>
  <si>
    <t>5 a více</t>
  </si>
  <si>
    <t xml:space="preserve"> Vyjíždějící do zaměstnání a škol</t>
  </si>
  <si>
    <t>Vyjíždějící celkem</t>
  </si>
  <si>
    <t>v tom</t>
  </si>
  <si>
    <t>vyjíždějící do zaměstnání</t>
  </si>
  <si>
    <t>v rámci obce</t>
  </si>
  <si>
    <t>do jiné obce okresu</t>
  </si>
  <si>
    <t>do jiného okresu kraje</t>
  </si>
  <si>
    <t>do jiného kraje</t>
  </si>
  <si>
    <t>do zahraničí</t>
  </si>
  <si>
    <t>vyjíždějící do škol</t>
  </si>
  <si>
    <t>mimo obec</t>
  </si>
  <si>
    <t xml:space="preserve"> Hospodařící domácnosti podle typu</t>
  </si>
  <si>
    <t>Hospodařící domácnosti</t>
  </si>
  <si>
    <t>Hospodařící domácnosti celkem</t>
  </si>
  <si>
    <t>tvořené 1 rodinou</t>
  </si>
  <si>
    <t>úplné</t>
  </si>
  <si>
    <t>bez závislých dětí</t>
  </si>
  <si>
    <t>se závislými dětmi</t>
  </si>
  <si>
    <t>neúplné</t>
  </si>
  <si>
    <t>tvořené 2 a více rodinami</t>
  </si>
  <si>
    <t>domácnosti jednotlivců</t>
  </si>
  <si>
    <t>vícečlenné nerodinné domácnosti</t>
  </si>
  <si>
    <t>Metainformace - informace a definice k použitým výrazům v objektu VDB</t>
  </si>
  <si>
    <t>Ukazatele (Statistické proměnné)</t>
  </si>
  <si>
    <t>Kód ukazatele</t>
  </si>
  <si>
    <t>Název</t>
  </si>
  <si>
    <t>Definice</t>
  </si>
  <si>
    <t>Platnost</t>
  </si>
  <si>
    <t>Počet domů</t>
  </si>
  <si>
    <t>Udává počet domů s různým členěním v dané územní jednotce.</t>
  </si>
  <si>
    <t>01.01.1961 - 09.09.9999</t>
  </si>
  <si>
    <t>Počet hospodařících domácností</t>
  </si>
  <si>
    <t>Udává počet hospodařících domácností.
Hospodařící domácnost tvoří společně bydlící osoby, které uvedly, že společně hospodaří, tj. společně hradí hlavní výdaje domácnosti, jako je strava, náklady na bydlení aj. Do hospodařící domácnosti patří i děti, i když samy na výdaje domácnosti nepřispívají.</t>
  </si>
  <si>
    <t>01.01.2005 - 09.09.9999</t>
  </si>
  <si>
    <t>Počet obyvatel s obvyklým pobytem</t>
  </si>
  <si>
    <t>Udává, počet obyvatel s obvyklým pobytem k určitému okamžiku (podle různých kategorií - např. druh pobytu, způsob bydlení, pohlaví, věkové skupiny, území apod.). Do počtu obyvatel jsou zahrnuty všechny osoby s obvyklým pobytem v daném území (tj. osoby, které v daném území obvykle tráví období svého každodennního odpočinku bez ohledu na dočasnou nepřítomnost z důvodu rekreace, návštěv, pracovních cest, pobytu ve zdravotnickém zařízení apod. a které zde jsou členem konkrétní domácnosti).</t>
  </si>
  <si>
    <t>Počet bytů</t>
  </si>
  <si>
    <t xml:space="preserve">Počet bytů  zahrnuje všechny obydlené i neobydlené byty. 
Do počtu bytů se nezahrnují byty nebo soubory obytných místností, které byly trvale vyňaty z bytového fondu.
</t>
  </si>
  <si>
    <t>Zdroj:</t>
  </si>
  <si>
    <t>© Český statistický úřad, Metainformační systém ČSU</t>
  </si>
  <si>
    <t>vygenerováno  01.11.2014 10:39</t>
  </si>
  <si>
    <t>URL:</t>
  </si>
  <si>
    <t>http://apl.czso.cz/iSMS/home.jsp</t>
  </si>
  <si>
    <t>Území</t>
  </si>
  <si>
    <t>Kód číselníku</t>
  </si>
  <si>
    <t>Kód položky</t>
  </si>
  <si>
    <t/>
  </si>
  <si>
    <t>Obec a vojenský újezd</t>
  </si>
  <si>
    <t xml:space="preserve">Obec je základním územním samosprávným společenstvím občanů; tvoří územní celek, který je vymezen hranicí území obce (dle znění zákona č. 2/2003 Sb., který představuje úplné znění zákona č. 128/2000 Sb., o obcích (obecní zřízení), jak vyplývá ze změn provedených zákonem č. 273/2001 Sb., zákonem č. 320/2001 Sb., zákonem č. 450/2001 Sb., zákonem č. 311/2002 Sb., a zákonem č. 313/2002 Sb.).
Vojenský újezd (dále jen "újezd") je vymezená část území státu určená k zajišťování obrany státu a k výcviku ozbrojených sil dle zákona č. 222/1999 Sb. o zajišťování obrany České republiky, část šestá, § 30,  odstavec 1. Újezd tvoří územní správní jednotku. 
Každá část území České republiky přísluší k některé obci nebo újezdu, pokud zvláštní zákon nestanoví jinak. Území každé obce nebo újezdu je součástí některého okresu (viz zákon České národní rady č. 367/1990 Sb., o obcích a o obecních zřízení, § 6, ve znění pozdějších předpisů).
Obec je dána výčtem částí obcí. Území obcí a újezdů je dáno výčtem </t>
  </si>
  <si>
    <t>01.03.2001 - 09.09.9999</t>
  </si>
  <si>
    <t>571091</t>
  </si>
  <si>
    <t>Všestary</t>
  </si>
  <si>
    <t>Měřicí jednotka</t>
  </si>
  <si>
    <t>Číselník vybraných měřicích jednotek</t>
  </si>
  <si>
    <t>01.01.1900 - 09.09.9999</t>
  </si>
  <si>
    <t>80400</t>
  </si>
  <si>
    <t>osoba</t>
  </si>
  <si>
    <t>99998</t>
  </si>
  <si>
    <t>četnostní jednotka</t>
  </si>
  <si>
    <t>Používá se v případě, že měřicí jednotka není konkretizována, protože vyplývá z názvu a/nebo logiky ukazatele (např. Počet požárů).</t>
  </si>
  <si>
    <t>Věcné člěnění</t>
  </si>
  <si>
    <t>Pohlaví</t>
  </si>
  <si>
    <t>muž</t>
  </si>
  <si>
    <t>žena</t>
  </si>
  <si>
    <t>Délka časového intervalu</t>
  </si>
  <si>
    <t>Metodika tvorby kódu (alfanumerický kód) :
a)	1. znak - čas intervalu, nabývá hodnoty:
          1 - roční
	2 - pololetní
	3 - čtvrtletní
	4 - měsíční
	5 - týdenní
	6 - denní
	7 - hodinový
	8 - minutový
b)	2. znak - typ intervalu, nabývá hodnoty :
0 - interval rovný jedné hodnotě - 3.-6. místo je totožné s 7.-10. místem (=A - 18 let)
1 - interval otevřený směrem dolů  -  3.-6. místo obsahuje nuly (&lt;=A - do roku 1954 včetně)
2 - interval otevřený směrem nahoru  -  7.-10. místo obsahuje devítky (&gt;=A - 18 a více let)
3 - úplný interval (&gt;=A - &lt;= B - 16-18 let)
4 - zleva i zprava omezený interval (&gt;A - &lt;B - více než 1 rok a méně než 3 roky)
5 - zleva omezený interval (&gt;A - &lt;=B - více než 1 rok a méně nebo rovno 3 roky)
6 - zprava omezený interval (&gt;=A - &lt;B - 24 měsíců a více a méně než 48 měsíců)
7 - název intervalu (názvy měsíců, dní)
c)	3.- 6. znak - spodní hranice intervalu, nabývá hodnoty :
0000 - 9999 - celé číslo, vyjadřující počet nebo hranice jednotek
(Poznámka : hodnoty, ob</t>
  </si>
  <si>
    <t>01.01.1990 - 09.09.9999</t>
  </si>
  <si>
    <t>1100000014</t>
  </si>
  <si>
    <t>0 - 14 let</t>
  </si>
  <si>
    <t>Interval zahrnuje 14. rok</t>
  </si>
  <si>
    <t>1300150019</t>
  </si>
  <si>
    <t>15 - 19 let</t>
  </si>
  <si>
    <t>Interval zahrnuje 19.rok</t>
  </si>
  <si>
    <t>1300200029</t>
  </si>
  <si>
    <t>20 - 29 let</t>
  </si>
  <si>
    <t>Interval zahrnuje 29.rok</t>
  </si>
  <si>
    <t>1300300039</t>
  </si>
  <si>
    <t>30 - 39 let</t>
  </si>
  <si>
    <t>Interval zahrnuje 39.rok</t>
  </si>
  <si>
    <t>1300400049</t>
  </si>
  <si>
    <t>40 - 49 let</t>
  </si>
  <si>
    <t>Interval zahrnuje 49.rok</t>
  </si>
  <si>
    <t>1300500059</t>
  </si>
  <si>
    <t>50 - 59 let</t>
  </si>
  <si>
    <t>Interval zahrnuje 59.rok</t>
  </si>
  <si>
    <t>1300600064</t>
  </si>
  <si>
    <t>60 - 64 let</t>
  </si>
  <si>
    <t>Interval zahrnuje 64.rok</t>
  </si>
  <si>
    <t>1300650069</t>
  </si>
  <si>
    <t>65 - 69 let</t>
  </si>
  <si>
    <t>Interval zahrnuje 69.rok</t>
  </si>
  <si>
    <t>1300700079</t>
  </si>
  <si>
    <t>70 - 79 let</t>
  </si>
  <si>
    <t>Interval zahrnuje 79.rok</t>
  </si>
  <si>
    <t>1300800110</t>
  </si>
  <si>
    <t>80 - 110 let</t>
  </si>
  <si>
    <t>Interval zahrnuje 110.rok</t>
  </si>
  <si>
    <t>Klasifikace kmenových oborů vzdělání (KKOV)</t>
  </si>
  <si>
    <t xml:space="preserve">Konstrukce kódu:
1. pozice                  0 - základní členění - čisté kategorie KKOV
                                1 - různé uživatelské agregace kategorií KKOV
                                2 - další stupně vzdělání
                                9 - nezjištěno 
2.-3. pozice             01 - 14 pro jednotlivé čisté kategorie KKOV
                               01 - 99 průběžné číslování pro různé uživatelské agregace kategorií KKOV
</t>
  </si>
  <si>
    <t>01.01.1998 - 09.09.9999</t>
  </si>
  <si>
    <t>001</t>
  </si>
  <si>
    <t>Bez vzdělání</t>
  </si>
  <si>
    <t>Kategorie KKOV : A</t>
  </si>
  <si>
    <t>011</t>
  </si>
  <si>
    <t>Vyšší odborné vzdělání</t>
  </si>
  <si>
    <t>Kategorie KKOV : N</t>
  </si>
  <si>
    <t>202</t>
  </si>
  <si>
    <t>Nástavbové vzdělání</t>
  </si>
  <si>
    <t>Úplné střední vzdělání v délce dvou let dosažené absolvováním vzdělávacích programů středních škol ukončených maturitní zkouškou pro absolventy tříletých učebních oborů ukončených výučním listem v příbuzném oboru vzdělání.</t>
  </si>
  <si>
    <t>Druh domu dle SLDB</t>
  </si>
  <si>
    <t>Druh domu dle SLDB představuje převažující využití domu pro bytové a ubytovací účely dle sčítání lidu, domů a bytů.
Zdroj: data SLDB</t>
  </si>
  <si>
    <t>Bytový dům</t>
  </si>
  <si>
    <t>Období výstavby nebo rekonstrukce domu dle SLDB</t>
  </si>
  <si>
    <t>Za období výstavby se považuje období, kdy byl dům předán do užívání (tzn. kolaudace). Za rekonstrukci je považována stavební činnost, při níž byla část nosných nebo obvodových zdí nahrazena novými nebo došlo-li k přístavbě domu, která je větší než dům původní a přitom byly modernizovány i byty.
Zdroj: data SLDB</t>
  </si>
  <si>
    <t>10</t>
  </si>
  <si>
    <t>01.01.2009 - 09.09.9999</t>
  </si>
  <si>
    <t>11</t>
  </si>
  <si>
    <t>1991-2000</t>
  </si>
  <si>
    <t>6</t>
  </si>
  <si>
    <t>1971-1980</t>
  </si>
  <si>
    <t>7</t>
  </si>
  <si>
    <t>1981-1990</t>
  </si>
  <si>
    <t>Druh vlastníka domu dle SLDB</t>
  </si>
  <si>
    <t>Druhem vlastníka domu se rozumí základní charakteristika fyzické nebo právnické osoby vlastníka dle sčítání lidu, domů a bytů.
Zdroj: data SLDB</t>
  </si>
  <si>
    <t>Fyzická osoba</t>
  </si>
  <si>
    <t>Bytové družstvo</t>
  </si>
  <si>
    <t>Spoluvlastnictví vlastníků bytů (jednotek)</t>
  </si>
  <si>
    <t>Právní důvod užívání bytu</t>
  </si>
  <si>
    <t>Charakteristika právního rámce užívání bytu (byty vlastníků bytů či domů, nájemní byty, družstevní aj.).
 Zdroj: data SLDB</t>
  </si>
  <si>
    <t>01.01.1999 - 09.09.9999</t>
  </si>
  <si>
    <t>Byt ve vlastním domě</t>
  </si>
  <si>
    <t>Byt v osobním vlastnictví</t>
  </si>
  <si>
    <t>Byt nájemní</t>
  </si>
  <si>
    <t>9</t>
  </si>
  <si>
    <t>Byt družstevní</t>
  </si>
  <si>
    <t>Ekonomická aktivita</t>
  </si>
  <si>
    <t>Pracující důchodci</t>
  </si>
  <si>
    <t xml:space="preserve">xlekakti = 2 "pracující důchodci" - CIS_3022 (MarkSensing)
a současně
lvek1 = * (jakýkoliv zápis - netestuje se)
</t>
  </si>
  <si>
    <t>01.07.2001 - 09.09.9999</t>
  </si>
  <si>
    <t>Ženy na mateřské dovolené (28 nebo 37 týdnů)</t>
  </si>
  <si>
    <t>xlekakti = 8 " ženy na mateřské dovolené (28 nebo 37 týdnů)" - CIS_3022 (MarkSensing)
a současně
lvek1 = * (jakýkoliv zápis - netestuje se)</t>
  </si>
  <si>
    <t>Nepracující důchodci</t>
  </si>
  <si>
    <t xml:space="preserve">xlekakti = 20 "nepracující důchodci" - CIS_3022 (MarkSensing)
a současně
lvek1 = * (jakýkoliv zápis - netestuje se)
</t>
  </si>
  <si>
    <t>8</t>
  </si>
  <si>
    <t>Žáci, studenti, učni</t>
  </si>
  <si>
    <t>xlekakti = 80 "žáci, studenti, učni" - CIS_3022 (MarkSensing)
a současně
lvek1 = * (jakýkoliv zápis - netestuje se)
nebo 
xlekakti = 0 (nevyplněno)
a současně 
lvek1 = 6..14</t>
  </si>
  <si>
    <t>99</t>
  </si>
  <si>
    <t>Nezjištěno</t>
  </si>
  <si>
    <t>xlekakti = 0 (nevyplněno) - CIS_3022 (MarkSensing)
a současně
lvek1  &gt;14</t>
  </si>
  <si>
    <t>Náboženská víra</t>
  </si>
  <si>
    <t xml:space="preserve">Věřící je každý, kdo vyznává náboženskou víru. Každý svobodně rozhodne, ke které církvi, náboženské společnosti nebo víře se přihlásí nebo zda uvede "bez vyznání".
Církev nebo náboženská společnost je dobrovolné sdružení osob stejné náboženské víry v organizaci s vlastní strukturou, orgány, vnitřními předpisy a obřady. Církve a náboženské společnosti působí na území České republiky na základě registrace. Seznam registrovaných církví a náboženských společností - viz číselníky.
U dětí do 15 let uvedou náboženskou víru rodiče podle svého uvážení.
</t>
  </si>
  <si>
    <t>xlnabvyz = 1 "bez vyznání" - CIS_3018 (MarkSensing)
a současně
qlnabvyz = * (jakýkoliv zápis - netestuje se) - CIS_3019 (kód)</t>
  </si>
  <si>
    <t>xlnabvyz = 2 "věřící" - CIS_3018 (MarkSensing)
a současně
qlnabvyz = 10 "Českobratrská církev evangelická" - CIS_3019 (kód)</t>
  </si>
  <si>
    <t>18</t>
  </si>
  <si>
    <t>xlnabvyz = 2 "věřící" - CIS_3018 (MarkSensing)
a současně
qlnabvyz = 18 "Náboženská společnost Svědkové Jehovovi" - CIS_3019 (kód)</t>
  </si>
  <si>
    <t>20</t>
  </si>
  <si>
    <t>xlnabvyz = 2 "věřící" - CIS_3018 (MarkSensing)
a současně
qlnabvyz = 20 "Pravoslavná církev v českých zemích" - CIS_3019 (kód)</t>
  </si>
  <si>
    <t>46</t>
  </si>
  <si>
    <t>věřící - nehlásící se k žádné církvi ani nábož. společnosti</t>
  </si>
  <si>
    <t>xlnabvyz = 2 "věřící" - CIS_3018 (MarkSensing)
a současně
qlnabvyz = 6 "Církev československá husitská" - CIS_3019 (kód)</t>
  </si>
  <si>
    <t>xlnabvyz = 2 "věřící" - CIS_3018 (MarkSensing)
a současně
qlnabvyz = 9 "Církev římskokatolická" - CIS_3019 (kód)</t>
  </si>
  <si>
    <t>xlnabvyz = 0 (nevyplněno) - CIS_3018 (MarkSensing)
a současně
qlnabvyz =  "" (neuvedeno) - CIS_3019 (kód)</t>
  </si>
  <si>
    <t>Národnost</t>
  </si>
  <si>
    <t xml:space="preserve">Národností se rozumí příslušnost k národu, národnostní nebo etnické menšině. Každý má právo svobodně rozhodovat o své národnosti. Pro určení národnosti není rozhodující mateřská řeč, ani řeč, kterou občan převážně používá nebo lépe ovládá, ale jeho vlastní rozhodnutí. 
Národnost dětí do 15 let se řídí podle rodičů. Hlásí-li se rodiče k různým národnostem, uvede se národnost podle jednoho z nich (na základě dohody rodičů).
</t>
  </si>
  <si>
    <t>Česká</t>
  </si>
  <si>
    <t>qlnarodn = 1 "Česká" - CIS_3015 (kód)</t>
  </si>
  <si>
    <t>15</t>
  </si>
  <si>
    <t>Vietnamská</t>
  </si>
  <si>
    <t>qlnarodn = 15 "Vietnamská" - CIS_3015 (kód)</t>
  </si>
  <si>
    <t>Moravská</t>
  </si>
  <si>
    <t>qlnarodn = 2 "Moravská" - CIS_3015 (kód)</t>
  </si>
  <si>
    <t>Slezská</t>
  </si>
  <si>
    <t>qlnarodn = 3 "Slezská" - CIS_3015 (kód)</t>
  </si>
  <si>
    <t>Slovenská</t>
  </si>
  <si>
    <t>qlnarodn = 3 "Slovenská" - CIS_3015 (kód)</t>
  </si>
  <si>
    <t>5</t>
  </si>
  <si>
    <t>Polská</t>
  </si>
  <si>
    <t>qlnarodn = 5 "Polská" - CIS_3015 (kód)</t>
  </si>
  <si>
    <t>Německá</t>
  </si>
  <si>
    <t>qlnarodn = 6 "Německá" - CIS_3015 (kód)</t>
  </si>
  <si>
    <t>Romská</t>
  </si>
  <si>
    <t>qlnarodn = 7 "Romská"  - CIS_3015 (kód)</t>
  </si>
  <si>
    <t>Ukrajinská</t>
  </si>
  <si>
    <t>qlnarodn = 9 "Ukrajinská" - CIS_3015 (kód)</t>
  </si>
  <si>
    <t>999</t>
  </si>
  <si>
    <t>Náboženské vyznání - agregace</t>
  </si>
  <si>
    <t>Věřící - hlásící se k církvi, náboženské společnosti</t>
  </si>
  <si>
    <t>Zahrnuje záznamy všech uvedených církví a náboženských společností, vč. nepřesně specifikovaných</t>
  </si>
  <si>
    <t>Místo pracoviště, školy - podrobné</t>
  </si>
  <si>
    <t>V jiné obci okresu obvyklého pobytu</t>
  </si>
  <si>
    <t>Druh domu - agregace</t>
  </si>
  <si>
    <t>51</t>
  </si>
  <si>
    <t>Rodinné domy</t>
  </si>
  <si>
    <t>55</t>
  </si>
  <si>
    <t>Ostatní budovy (bez rodinných a bytových domů)</t>
  </si>
  <si>
    <t>Ekonomická aktivita - agregace</t>
  </si>
  <si>
    <t>Zaměstnaní včetně pracujících studentů a učňů</t>
  </si>
  <si>
    <t>Mezi zaměstnané se zařadí všechny osoby 15leté a starší, které v rozhodný okamžik sčítání jsou v placeném zaměstnání jako "zaměstnanci", patří mezi "sebezaměstnané" (zaměstnavatelé, samostatně činní) nebo pomáhající členy rodiny. Není přitom rozhodující délka jejich pracovního úvazku, ani jestli jejich pracovní aktivita má charakter trvalý, dočasný, sezónní nebo příležitostný. Samostatně se uvádějí pracující důchodci, pracující studenti a učni a ženy na mateřské dovolené (28 resp. 37 týdnů).</t>
  </si>
  <si>
    <t>52</t>
  </si>
  <si>
    <t>Nezaměstnaní</t>
  </si>
  <si>
    <t>Nezaměstnaní jsou všechny osoby 15leté a starší, které jsou v rozhodný okamžik sčítání bez práce, hledají aktivně práci a jsou připraveny k okamžitému nástupu do práce.</t>
  </si>
  <si>
    <t>53</t>
  </si>
  <si>
    <t>Ekonomicky aktivní</t>
  </si>
  <si>
    <t xml:space="preserve">Všechny osoby 15leté a starší, které v rozhodný okamžik sčítání byly v placeném zaměstnání a nezaměstnaní kteří:
- byly bez práce, tj. nebyly v placeném zaměstnání ani nebyly sebezaměstnané
- hledaly aktivně práci např. registrací u úřadu práce, samostatné hledání práce, využívání inzerce, podnikání kroků pro založení vlastní firmy, apod.
- byly připraveny k nástupu do práce (k dispozici okamžitě nebo nejpozději do 14 dnů pro výkon placeného zaměstnání nebo sebezaměstnání)
Za nezaměstnané jsou považovány i osoby, které práci nehledají, protože ji již našly, ale nástup je stanoven na pozdější dobu nebo také osoby neregistrované na úřadech práce a nepobírající příspěvek v nezaměstnanosti, pokud jsou bez práce a práci hledají.
</t>
  </si>
  <si>
    <t>54</t>
  </si>
  <si>
    <t>Ekonomicky neaktivní</t>
  </si>
  <si>
    <t>Ekonomicky neaktivní jsou všechny osoby, které v rozhodný okamžik sčítání nebyly zaměstnány ani nesplňují podmínky pro zařazení mezi nezaměstnané.</t>
  </si>
  <si>
    <t>56</t>
  </si>
  <si>
    <t>Žáci, studenti a učni</t>
  </si>
  <si>
    <t>57</t>
  </si>
  <si>
    <t>Zaměstnaní bez pracujících studentů a učňů</t>
  </si>
  <si>
    <t>Období výstavby nebo rekonstrukce domu - agregace</t>
  </si>
  <si>
    <t>Typ hospodařící domácnosti</t>
  </si>
  <si>
    <t>1100</t>
  </si>
  <si>
    <t>Domácnost jednotlivce</t>
  </si>
  <si>
    <t>Typ hospodařící domácnosti - agregace</t>
  </si>
  <si>
    <t>Domácnost - 2 a více rodin</t>
  </si>
  <si>
    <t>13</t>
  </si>
  <si>
    <t>Domácnost - 1 rodina</t>
  </si>
  <si>
    <t>16</t>
  </si>
  <si>
    <t>Domácnost - 1 úplná rodina - bez závislých dětí (bez závislých dětí i bez dětí)</t>
  </si>
  <si>
    <t>17</t>
  </si>
  <si>
    <t>Domácnost - 1 úplná rodina - se závislými dětmi</t>
  </si>
  <si>
    <t>Domácnost - 1 neúplná rodina - bez závislých dětí</t>
  </si>
  <si>
    <t>19</t>
  </si>
  <si>
    <t>Domácnost - 1 neúplná rodina - se závislými dětmi</t>
  </si>
  <si>
    <t>Vícečlenná nerodinná domácnost</t>
  </si>
  <si>
    <t>Druh vlastníka domu - agregace</t>
  </si>
  <si>
    <t>Obec, stát</t>
  </si>
  <si>
    <t>Obydlenost domu - obvykle</t>
  </si>
  <si>
    <t>Obydlen (obvykle)</t>
  </si>
  <si>
    <t>Obydlenost bytu (obvykle)</t>
  </si>
  <si>
    <t>Obydlen</t>
  </si>
  <si>
    <t>Místo pracoviště, školy (podrobné) - agregace</t>
  </si>
  <si>
    <t>50</t>
  </si>
  <si>
    <t>Vyjíždějící osoby celkem (v rámci obce, z obce a do zahraničí)</t>
  </si>
  <si>
    <t>Vyjíždějící osoby v rámci kraje do jiného okresu</t>
  </si>
  <si>
    <t>Vyjíždějící osoby do jiného státu</t>
  </si>
  <si>
    <t>Vyjíždějící osoby do jiného kraje</t>
  </si>
  <si>
    <t>Vyjíždějící osoby z obce obvyklého pobytu (včetně zahraničí)</t>
  </si>
  <si>
    <t>Vyjíždějící osoby v rámci obce obvyklého pobytu</t>
  </si>
  <si>
    <t>Klasifikace postavení v zaměstnání (CZ-ICSE) - úroveň 1 - Skupina</t>
  </si>
  <si>
    <t>Zaměstnanci</t>
  </si>
  <si>
    <t>Zaměstnanci jsou ti, kteří na trhu práce prodávají svou pracovní sílu za odměnu těm, kteří jejich pracovní schopnost potřebují (zaměstnavatelům). Zaměstnanci mají placené zaměstnanecké místo (placené zaměstnání).</t>
  </si>
  <si>
    <t>Zaměstnavatelé</t>
  </si>
  <si>
    <t>Zaměstnavatelé jsou ti, kteří ke své podnikatelské činnosti potřebují výkon najímané pracovní síly. Pracovní sílu si najímají na trhu práce za úplatu do pracovněprávních vztahů. Zaměstnavatelé mohou být buď právnické, nebo fyzické osoby. V této skupině se jedná zejména o fyzické osoby, z právnických osob do této skupiny patří jenom ředitelé - vlastníci podniků a osoby jim na roveň postavené.
Zaměstnavatelé mají sebezaměstnanecké místo (sebezaměstnaní).</t>
  </si>
  <si>
    <t>Osoby pracující na vlastní účet</t>
  </si>
  <si>
    <t>Jedná se o fyzické osoby s podnikatelským oprávněním, které nezaměstnávají v rámci svého podnikání další osoby. Osoby pracující na vlastní účet mají sebezaměstnanecké místo (sebezaměstnaní).</t>
  </si>
  <si>
    <t>Aplikace stupňů vzdělání dle KKOV - agregace</t>
  </si>
  <si>
    <t>105</t>
  </si>
  <si>
    <t>Střední vzdělání bez maturity</t>
  </si>
  <si>
    <t>Kategorie KKOV : D, E, H, J</t>
  </si>
  <si>
    <t>109</t>
  </si>
  <si>
    <t>Vysokoškolské vzdělání včetně vědecké výchovy</t>
  </si>
  <si>
    <t>Kategorie KKOV : R, T, V</t>
  </si>
  <si>
    <t>117</t>
  </si>
  <si>
    <t>Základní a neukončené základní vzdělání</t>
  </si>
  <si>
    <t>Kategorie KKOV : B, C</t>
  </si>
  <si>
    <t>Rodinný stav</t>
  </si>
  <si>
    <t>Svobodný/svobodná</t>
  </si>
  <si>
    <t>Ženatý/vdaná</t>
  </si>
  <si>
    <t>Rozvedený/rozvedená</t>
  </si>
  <si>
    <t>Vdovec/vdova</t>
  </si>
  <si>
    <t>Délka časového intervalu - agregace</t>
  </si>
  <si>
    <t>15 - 110 let a nezjištěno</t>
  </si>
  <si>
    <t>Hodnotový číselník</t>
  </si>
  <si>
    <t>Hodnotový číselník - agregace</t>
  </si>
  <si>
    <t>00050014</t>
  </si>
  <si>
    <t>5-14</t>
  </si>
  <si>
    <t>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t>
  </si>
  <si>
    <t>Obyvatelstvo podle ekonomické aktivity</t>
  </si>
  <si>
    <t>238 986</t>
  </si>
  <si>
    <t>131 057</t>
  </si>
  <si>
    <t>107 929</t>
  </si>
  <si>
    <t>185 042</t>
  </si>
  <si>
    <t>95 876</t>
  </si>
  <si>
    <t>89 166</t>
  </si>
  <si>
    <t>8 451</t>
  </si>
  <si>
    <t>6 252</t>
  </si>
  <si>
    <t>2 199</t>
  </si>
  <si>
    <t>30 904</t>
  </si>
  <si>
    <t>22 151</t>
  </si>
  <si>
    <t>8 753</t>
  </si>
  <si>
    <t>12 274</t>
  </si>
  <si>
    <t>5 984</t>
  </si>
  <si>
    <t>6 290</t>
  </si>
  <si>
    <t>4 856</t>
  </si>
  <si>
    <t>21 833</t>
  </si>
  <si>
    <t>11 323</t>
  </si>
  <si>
    <t>10 510</t>
  </si>
  <si>
    <t>129 115</t>
  </si>
  <si>
    <t>49 481</t>
  </si>
  <si>
    <t>79 634</t>
  </si>
  <si>
    <t>78 415</t>
  </si>
  <si>
    <t>39 392</t>
  </si>
  <si>
    <t>39 023</t>
  </si>
  <si>
    <t>KRAJ</t>
  </si>
  <si>
    <t>VSESTARY</t>
  </si>
  <si>
    <t>Odvětví ekonomické činnosti, nejvyšší ukončené vzdělání</t>
  </si>
  <si>
    <t>Zaměstnaní celkem</t>
  </si>
  <si>
    <t>abs.</t>
  </si>
  <si>
    <t>%</t>
  </si>
  <si>
    <t>z celku podle odvětví ekonomické činnosti:</t>
  </si>
  <si>
    <t>zemědělství, lesnictví, rybářství</t>
  </si>
  <si>
    <t>průmysl</t>
  </si>
  <si>
    <t>stavebnictví</t>
  </si>
  <si>
    <t>velkoobchod a maloobchod; opravy a údržba motorových vozidel</t>
  </si>
  <si>
    <t>doprava a skladování</t>
  </si>
  <si>
    <t>ubytování, stravování a pohostinství</t>
  </si>
  <si>
    <t>informační a komunikační činnosti</t>
  </si>
  <si>
    <t>peněžnictví a pojišťovnictví</t>
  </si>
  <si>
    <t>činnosti v oblasti nemovitostí, profesní, vědecké a technické činnosti</t>
  </si>
  <si>
    <t>veřejná správa a obrana; povinné sociální zabezpečení</t>
  </si>
  <si>
    <t>vzdělávání</t>
  </si>
  <si>
    <t>zdravotní a sociální péče</t>
  </si>
  <si>
    <t>nezjištěno</t>
  </si>
  <si>
    <t>z celku podle nejvyššího ukončeného vzdělání:</t>
  </si>
  <si>
    <t>základní vč. neukončeného</t>
  </si>
  <si>
    <t>střední vč. vyučení (bez maturity)</t>
  </si>
  <si>
    <t>úplné střední (s maturitou)</t>
  </si>
  <si>
    <t>nástavbové studium</t>
  </si>
  <si>
    <t>vyšší odborné vzdělání</t>
  </si>
  <si>
    <t>KHK</t>
  </si>
  <si>
    <t>vygenerováno  23.03.2015 18:30</t>
  </si>
  <si>
    <t>Kód: UZIVATELSKE_DOTAZY1427131799506</t>
  </si>
  <si>
    <t>činnosti v oblasti nemovitostí, profesní, vědecké a technické činnosti  
a administrativní a podpůrné činnosti</t>
  </si>
  <si>
    <t>z toho podle odvětví</t>
  </si>
  <si>
    <t>celkem</t>
  </si>
  <si>
    <t>z toho zaměstnaní</t>
  </si>
  <si>
    <t>zaměstnání podle odvětví</t>
  </si>
  <si>
    <t>Souhrn</t>
  </si>
  <si>
    <t xml:space="preserve">Královéhradecký kraj </t>
  </si>
  <si>
    <t xml:space="preserve">Území: </t>
  </si>
  <si>
    <t>Uživatelská tabulka</t>
  </si>
  <si>
    <t>over</t>
  </si>
  <si>
    <t>under</t>
  </si>
  <si>
    <t xml:space="preserve">primér </t>
  </si>
  <si>
    <t>sekundér</t>
  </si>
  <si>
    <t>terciér</t>
  </si>
  <si>
    <t>vš</t>
  </si>
  <si>
    <t>khk</t>
  </si>
  <si>
    <t>čr</t>
  </si>
  <si>
    <t>Česká republika</t>
  </si>
  <si>
    <t>Královéhradecký kraj</t>
  </si>
  <si>
    <t>činnosti v oblasti nemovitostí, profesní, vědecké a technické činnosti a administrativní a podpůrné činnosti</t>
  </si>
  <si>
    <t xml:space="preserve">Všestary </t>
  </si>
  <si>
    <t>primér</t>
  </si>
  <si>
    <t>vs khk</t>
  </si>
  <si>
    <t>vs čr</t>
  </si>
  <si>
    <t>Primér</t>
  </si>
  <si>
    <t>Sekundér</t>
  </si>
  <si>
    <t>Terciér</t>
  </si>
  <si>
    <t>ČR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</si>
</sst>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2" formatCode="###,###,##0"/>
    <numFmt numFmtId="173" formatCode="0.0%"/>
  </numFmts>
  <fonts count="13" x14ac:knownFonts="1">
    <font>
      <sz val="10"/>
      <name val="Arial"/>
    </font>
    <font>
      <sz val="10"/>
      <name val="Arial"/>
    </font>
    <font>
      <b/>
      <sz val="10"/>
      <name val="Arial"/>
    </font>
    <font>
      <b/>
      <sz val="10"/>
      <name val="Arial"/>
    </font>
    <font>
      <b/>
      <sz val="10"/>
      <name val="Arial"/>
    </font>
    <font>
      <b/>
      <sz val="10"/>
      <name val="Arial"/>
    </font>
    <font>
      <u/>
      <sz val="10"/>
      <color indexed="12"/>
      <name val="Arial"/>
    </font>
    <font>
      <sz val="10"/>
      <name val="Arial"/>
    </font>
    <font>
      <b/>
      <sz val="10"/>
      <name val="Arial"/>
      <family val="2"/>
      <charset val="238"/>
    </font>
    <font>
      <sz val="10"/>
      <name val="Arial"/>
      <family val="2"/>
      <charset val="238"/>
    </font>
    <font>
      <b/>
      <sz val="10"/>
      <color rgb="FF000000"/>
      <name val="Arial"/>
      <family val="2"/>
      <charset val="238"/>
    </font>
    <font>
      <b/>
      <sz val="9"/>
      <color rgb="FF000000"/>
      <name val="Helvetica CE"/>
      <family val="2"/>
    </font>
    <font>
      <sz val="9"/>
      <color rgb="FF000000"/>
      <name val="Helvetica CE"/>
      <family val="2"/>
    </font>
  </fonts>
  <fills count="7">
    <fill>
      <patternFill patternType="none"/>
    </fill>
    <fill>
      <patternFill patternType="gray125"/>
    </fill>
    <fill>
      <patternFill patternType="solid">
        <fgColor rgb="FFD9EFFB"/>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s>
  <borders count="19">
    <border>
      <left/>
      <right/>
      <top/>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thin">
        <color indexed="8"/>
      </top>
      <bottom/>
      <diagonal/>
    </border>
    <border>
      <left style="medium">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64"/>
      </left>
      <right style="thin">
        <color indexed="64"/>
      </right>
      <top style="thin">
        <color indexed="64"/>
      </top>
      <bottom style="thin">
        <color indexed="64"/>
      </bottom>
      <diagonal/>
    </border>
    <border>
      <left style="medium">
        <color rgb="FFABABAB"/>
      </left>
      <right style="medium">
        <color rgb="FFABABAB"/>
      </right>
      <top style="medium">
        <color rgb="FFABABAB"/>
      </top>
      <bottom style="medium">
        <color rgb="FFABABAB"/>
      </bottom>
      <diagonal/>
    </border>
    <border>
      <left style="medium">
        <color rgb="FFABABAB"/>
      </left>
      <right/>
      <top style="medium">
        <color rgb="FFABABAB"/>
      </top>
      <bottom style="medium">
        <color rgb="FFABABAB"/>
      </bottom>
      <diagonal/>
    </border>
    <border>
      <left/>
      <right/>
      <top style="medium">
        <color rgb="FFABABAB"/>
      </top>
      <bottom style="medium">
        <color rgb="FFABABAB"/>
      </bottom>
      <diagonal/>
    </border>
    <border>
      <left/>
      <right style="medium">
        <color rgb="FFABABAB"/>
      </right>
      <top style="medium">
        <color rgb="FFABABAB"/>
      </top>
      <bottom style="medium">
        <color rgb="FFABABAB"/>
      </bottom>
      <diagonal/>
    </border>
    <border>
      <left style="medium">
        <color rgb="FFABABAB"/>
      </left>
      <right style="medium">
        <color rgb="FFABABAB"/>
      </right>
      <top style="medium">
        <color rgb="FFABABAB"/>
      </top>
      <bottom/>
      <diagonal/>
    </border>
    <border>
      <left style="medium">
        <color rgb="FFABABAB"/>
      </left>
      <right style="medium">
        <color rgb="FFABABAB"/>
      </right>
      <top/>
      <bottom/>
      <diagonal/>
    </border>
    <border>
      <left style="medium">
        <color rgb="FFABABAB"/>
      </left>
      <right style="medium">
        <color rgb="FFABABAB"/>
      </right>
      <top/>
      <bottom style="medium">
        <color rgb="FFABABAB"/>
      </bottom>
      <diagonal/>
    </border>
  </borders>
  <cellStyleXfs count="3">
    <xf numFmtId="0" fontId="0" fillId="0" borderId="0"/>
    <xf numFmtId="0" fontId="9" fillId="0" borderId="0"/>
    <xf numFmtId="9" fontId="1" fillId="0" borderId="0" applyFont="0" applyFill="0" applyBorder="0" applyAlignment="0" applyProtection="0"/>
  </cellStyleXfs>
  <cellXfs count="75">
    <xf numFmtId="0" fontId="0" fillId="0" borderId="0" xfId="0"/>
    <xf numFmtId="0" fontId="2" fillId="0" borderId="0" xfId="0" applyFont="1"/>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172" fontId="0" fillId="0" borderId="3" xfId="0" applyNumberFormat="1" applyBorder="1" applyAlignment="1">
      <alignment horizontal="right" vertical="center" wrapText="1"/>
    </xf>
    <xf numFmtId="172" fontId="0" fillId="0" borderId="4" xfId="0" applyNumberFormat="1" applyBorder="1" applyAlignment="1">
      <alignment horizontal="righ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172" fontId="0" fillId="0" borderId="5" xfId="0" applyNumberFormat="1" applyBorder="1" applyAlignment="1">
      <alignment horizontal="right" vertical="center" wrapText="1"/>
    </xf>
    <xf numFmtId="172" fontId="0" fillId="0" borderId="6" xfId="0" applyNumberFormat="1" applyBorder="1" applyAlignment="1">
      <alignment horizontal="right" vertical="center" wrapText="1"/>
    </xf>
    <xf numFmtId="0" fontId="5" fillId="0" borderId="0" xfId="0" applyFont="1" applyAlignment="1">
      <alignment horizontal="right"/>
    </xf>
    <xf numFmtId="0" fontId="0" fillId="0" borderId="4" xfId="0" applyBorder="1" applyAlignment="1">
      <alignment horizontal="right" vertical="center" wrapText="1"/>
    </xf>
    <xf numFmtId="0" fontId="0" fillId="0" borderId="3" xfId="0" applyBorder="1" applyAlignment="1">
      <alignment horizontal="right" vertical="center" wrapText="1"/>
    </xf>
    <xf numFmtId="0" fontId="0" fillId="0" borderId="5" xfId="0" applyBorder="1" applyAlignment="1">
      <alignment horizontal="right" vertical="center" wrapText="1"/>
    </xf>
    <xf numFmtId="0" fontId="0" fillId="0" borderId="0" xfId="0" applyAlignment="1">
      <alignment horizontal="right"/>
    </xf>
    <xf numFmtId="0" fontId="0" fillId="0" borderId="0" xfId="0" applyAlignment="1">
      <alignment horizontal="left"/>
    </xf>
    <xf numFmtId="172" fontId="0" fillId="0" borderId="0" xfId="0" applyNumberFormat="1"/>
    <xf numFmtId="0" fontId="0" fillId="0" borderId="7" xfId="0" applyBorder="1" applyAlignment="1">
      <alignment vertical="center" wrapText="1"/>
    </xf>
    <xf numFmtId="173" fontId="0" fillId="0" borderId="7" xfId="2" applyNumberFormat="1" applyFont="1" applyBorder="1" applyAlignment="1">
      <alignment vertical="center" wrapText="1"/>
    </xf>
    <xf numFmtId="173" fontId="0" fillId="0" borderId="0" xfId="2" applyNumberFormat="1" applyFont="1"/>
    <xf numFmtId="0" fontId="8" fillId="0" borderId="0" xfId="0" applyFont="1"/>
    <xf numFmtId="0" fontId="10" fillId="0" borderId="0" xfId="0" applyFont="1"/>
    <xf numFmtId="0" fontId="11" fillId="2" borderId="12" xfId="0" applyFont="1" applyFill="1" applyBorder="1" applyAlignment="1">
      <alignment horizontal="center" vertical="center" wrapText="1"/>
    </xf>
    <xf numFmtId="0" fontId="12" fillId="2" borderId="12" xfId="0" applyFont="1" applyFill="1" applyBorder="1" applyAlignment="1">
      <alignment horizontal="left" vertical="top" wrapText="1"/>
    </xf>
    <xf numFmtId="0" fontId="9" fillId="0" borderId="0" xfId="0" applyFont="1"/>
    <xf numFmtId="173" fontId="7" fillId="3" borderId="7" xfId="2" applyNumberFormat="1" applyFont="1" applyFill="1" applyBorder="1" applyAlignment="1">
      <alignment vertical="center" wrapText="1"/>
    </xf>
    <xf numFmtId="173" fontId="7" fillId="4" borderId="7" xfId="2" applyNumberFormat="1" applyFont="1" applyFill="1" applyBorder="1" applyAlignment="1">
      <alignment vertical="center" wrapText="1"/>
    </xf>
    <xf numFmtId="0" fontId="9" fillId="4" borderId="0" xfId="0" applyFont="1" applyFill="1"/>
    <xf numFmtId="0" fontId="0" fillId="4" borderId="0" xfId="0" applyFill="1"/>
    <xf numFmtId="0" fontId="0" fillId="0" borderId="11" xfId="0" applyBorder="1"/>
    <xf numFmtId="172" fontId="0" fillId="0" borderId="11" xfId="0" applyNumberFormat="1" applyBorder="1" applyAlignment="1">
      <alignment horizontal="right" vertical="center" wrapText="1"/>
    </xf>
    <xf numFmtId="0" fontId="9" fillId="0" borderId="0" xfId="1"/>
    <xf numFmtId="172" fontId="9" fillId="0" borderId="6" xfId="1" applyNumberFormat="1" applyBorder="1" applyAlignment="1">
      <alignment horizontal="right" vertical="center" wrapText="1"/>
    </xf>
    <xf numFmtId="0" fontId="9" fillId="0" borderId="5" xfId="1" applyBorder="1" applyAlignment="1">
      <alignment horizontal="left" vertical="center" wrapText="1"/>
    </xf>
    <xf numFmtId="172" fontId="9" fillId="0" borderId="4" xfId="1" applyNumberFormat="1" applyBorder="1" applyAlignment="1">
      <alignment horizontal="right" vertical="center" wrapText="1"/>
    </xf>
    <xf numFmtId="0" fontId="9" fillId="0" borderId="3" xfId="1" applyBorder="1" applyAlignment="1">
      <alignment horizontal="left" vertical="center" wrapText="1"/>
    </xf>
    <xf numFmtId="0" fontId="9" fillId="0" borderId="2" xfId="1" applyBorder="1" applyAlignment="1">
      <alignment horizontal="center" vertical="center" wrapText="1"/>
    </xf>
    <xf numFmtId="0" fontId="8" fillId="0" borderId="0" xfId="1" applyFont="1" applyAlignment="1">
      <alignment horizontal="right"/>
    </xf>
    <xf numFmtId="0" fontId="8" fillId="0" borderId="0" xfId="1" applyFont="1"/>
    <xf numFmtId="0" fontId="9" fillId="5" borderId="0" xfId="0" applyFont="1" applyFill="1"/>
    <xf numFmtId="0" fontId="9" fillId="3" borderId="0" xfId="0" applyFont="1" applyFill="1"/>
    <xf numFmtId="173" fontId="0" fillId="0" borderId="11" xfId="2" applyNumberFormat="1" applyFont="1" applyBorder="1"/>
    <xf numFmtId="2" fontId="0" fillId="0" borderId="11" xfId="2" applyNumberFormat="1" applyFont="1" applyBorder="1"/>
    <xf numFmtId="0" fontId="0" fillId="3" borderId="11" xfId="0" applyFill="1" applyBorder="1"/>
    <xf numFmtId="0" fontId="0" fillId="5" borderId="11" xfId="0" applyFill="1" applyBorder="1"/>
    <xf numFmtId="0" fontId="9" fillId="0" borderId="11" xfId="0" applyFont="1" applyBorder="1"/>
    <xf numFmtId="173" fontId="0" fillId="0" borderId="0" xfId="0" applyNumberFormat="1"/>
    <xf numFmtId="173" fontId="0" fillId="3" borderId="0" xfId="0" applyNumberFormat="1" applyFill="1"/>
    <xf numFmtId="173" fontId="0" fillId="5" borderId="0" xfId="0" applyNumberFormat="1" applyFill="1"/>
    <xf numFmtId="0" fontId="0" fillId="0" borderId="11" xfId="0" applyBorder="1" applyAlignment="1">
      <alignment wrapText="1"/>
    </xf>
    <xf numFmtId="173" fontId="7" fillId="6" borderId="11" xfId="2" applyNumberFormat="1" applyFont="1" applyFill="1" applyBorder="1"/>
    <xf numFmtId="173" fontId="0" fillId="0" borderId="11" xfId="2" applyNumberFormat="1" applyFont="1" applyFill="1" applyBorder="1"/>
    <xf numFmtId="0" fontId="0" fillId="0" borderId="8" xfId="0" applyBorder="1" applyAlignment="1">
      <alignment horizontal="center" vertical="center" wrapText="1"/>
    </xf>
    <xf numFmtId="0" fontId="0" fillId="0" borderId="0" xfId="0"/>
    <xf numFmtId="0" fontId="0" fillId="0" borderId="9" xfId="0" applyBorder="1" applyAlignment="1">
      <alignment horizontal="left" vertical="center" wrapText="1"/>
    </xf>
    <xf numFmtId="0" fontId="0" fillId="0" borderId="10" xfId="0" applyBorder="1" applyAlignment="1">
      <alignment horizontal="left" vertical="center" wrapText="1"/>
    </xf>
    <xf numFmtId="0" fontId="6" fillId="0" borderId="0" xfId="0" applyFont="1"/>
    <xf numFmtId="0" fontId="12" fillId="2" borderId="13" xfId="0" applyFont="1" applyFill="1" applyBorder="1" applyAlignment="1">
      <alignment horizontal="left" vertical="top" wrapText="1"/>
    </xf>
    <xf numFmtId="0" fontId="12" fillId="2" borderId="14" xfId="0" applyFont="1" applyFill="1" applyBorder="1" applyAlignment="1">
      <alignment horizontal="left" vertical="top" wrapText="1"/>
    </xf>
    <xf numFmtId="0" fontId="12" fillId="2" borderId="15" xfId="0" applyFont="1" applyFill="1" applyBorder="1" applyAlignment="1">
      <alignment horizontal="left" vertical="top" wrapText="1"/>
    </xf>
    <xf numFmtId="0" fontId="12" fillId="2" borderId="16" xfId="0" applyFont="1" applyFill="1" applyBorder="1" applyAlignment="1">
      <alignment horizontal="left" vertical="top" wrapText="1"/>
    </xf>
    <xf numFmtId="0" fontId="12" fillId="2" borderId="18" xfId="0" applyFont="1" applyFill="1" applyBorder="1" applyAlignment="1">
      <alignment horizontal="left" vertical="top" wrapText="1"/>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17" xfId="0" applyFont="1" applyFill="1" applyBorder="1" applyAlignment="1">
      <alignment horizontal="left" vertical="top"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9" fillId="0" borderId="0" xfId="0" applyFont="1" applyAlignment="1">
      <alignment horizontal="center"/>
    </xf>
    <xf numFmtId="0" fontId="0" fillId="0" borderId="0" xfId="0" applyAlignment="1">
      <alignment horizontal="center"/>
    </xf>
    <xf numFmtId="0" fontId="9" fillId="0" borderId="8" xfId="1" applyBorder="1" applyAlignment="1">
      <alignment horizontal="center" vertical="center" wrapText="1"/>
    </xf>
    <xf numFmtId="0" fontId="9" fillId="0" borderId="0" xfId="1"/>
    <xf numFmtId="0" fontId="9" fillId="0" borderId="10" xfId="1" applyBorder="1" applyAlignment="1">
      <alignment horizontal="left" vertical="center" wrapText="1"/>
    </xf>
    <xf numFmtId="0" fontId="9" fillId="0" borderId="5" xfId="1" applyBorder="1" applyAlignment="1">
      <alignment horizontal="left" vertical="center" wrapText="1"/>
    </xf>
    <xf numFmtId="0" fontId="9" fillId="0" borderId="3" xfId="1" applyBorder="1" applyAlignment="1">
      <alignment horizontal="left" vertical="center" wrapText="1"/>
    </xf>
  </cellXfs>
  <cellStyles count="3">
    <cellStyle name="Normální" xfId="0" builtinId="0"/>
    <cellStyle name="Normální 2" xfId="1"/>
    <cellStyle name="Procenta" xfId="2" builtinId="5"/>
  </cellStyles>
  <dxfs count="68">
    <dxf>
      <border>
        <left style="thin">
          <color indexed="0"/>
        </left>
        <right style="thin">
          <color indexed="0"/>
        </right>
        <top style="thin">
          <color indexed="0"/>
        </top>
        <bottom style="medium">
          <color indexed="0"/>
        </bottom>
      </border>
    </dxf>
    <dxf>
      <border>
        <left style="thin">
          <color indexed="0"/>
        </left>
        <right style="thin">
          <color indexed="0"/>
        </right>
        <top style="thin">
          <color indexed="0"/>
        </top>
        <bottom style="thin">
          <color indexed="0"/>
        </bottom>
      </border>
    </dxf>
    <dxf>
      <border>
        <left style="thin">
          <color indexed="0"/>
        </left>
        <right style="thin">
          <color indexed="0"/>
        </right>
        <top style="thin">
          <color indexed="0"/>
        </top>
        <bottom style="medium">
          <color indexed="0"/>
        </bottom>
      </border>
    </dxf>
    <dxf>
      <border>
        <left style="thin">
          <color indexed="0"/>
        </left>
        <right style="thin">
          <color indexed="0"/>
        </right>
        <top style="thin">
          <color indexed="0"/>
        </top>
        <bottom style="thin">
          <color indexed="0"/>
        </bottom>
      </border>
    </dxf>
    <dxf>
      <border>
        <left style="thin">
          <color indexed="0"/>
        </left>
        <right style="thin">
          <color indexed="0"/>
        </right>
        <top style="thin">
          <color indexed="0"/>
        </top>
        <bottom style="medium">
          <color indexed="0"/>
        </bottom>
      </border>
    </dxf>
    <dxf>
      <border>
        <left style="medium">
          <color indexed="0"/>
        </left>
        <right style="thin">
          <color indexed="0"/>
        </right>
        <top style="thin">
          <color indexed="0"/>
        </top>
        <bottom style="medium">
          <color indexed="0"/>
        </bottom>
      </border>
    </dxf>
    <dxf>
      <border>
        <left style="medium">
          <color indexed="0"/>
        </left>
        <right style="thin">
          <color indexed="0"/>
        </right>
        <top style="medium">
          <color indexed="0"/>
        </top>
        <bottom style="thin">
          <color indexed="0"/>
        </bottom>
      </border>
    </dxf>
    <dxf>
      <border>
        <left style="thin">
          <color indexed="0"/>
        </left>
        <right style="thin">
          <color indexed="0"/>
        </right>
        <top style="thin">
          <color indexed="0"/>
        </top>
        <bottom style="medium">
          <color indexed="0"/>
        </bottom>
      </border>
    </dxf>
    <dxf>
      <border>
        <left style="thin">
          <color indexed="0"/>
        </left>
        <right style="thin">
          <color indexed="0"/>
        </right>
        <top style="thin">
          <color indexed="0"/>
        </top>
        <bottom style="thin">
          <color indexed="0"/>
        </bottom>
      </border>
    </dxf>
    <dxf>
      <border>
        <left style="thin">
          <color indexed="0"/>
        </left>
        <right style="thin">
          <color indexed="0"/>
        </right>
        <top style="thin">
          <color indexed="0"/>
        </top>
        <bottom style="thin">
          <color indexed="0"/>
        </bottom>
      </border>
    </dxf>
    <dxf>
      <border>
        <left style="thin">
          <color indexed="0"/>
        </left>
        <right style="thin">
          <color indexed="0"/>
        </right>
        <top style="thin">
          <color indexed="0"/>
        </top>
        <bottom style="thin">
          <color indexed="0"/>
        </bottom>
      </border>
    </dxf>
    <dxf>
      <border>
        <left style="thin">
          <color indexed="0"/>
        </left>
        <right style="thin">
          <color indexed="0"/>
        </right>
        <top style="thin">
          <color indexed="0"/>
        </top>
        <bottom style="thin">
          <color indexed="0"/>
        </bottom>
      </border>
    </dxf>
    <dxf>
      <border>
        <left style="thin">
          <color indexed="0"/>
        </left>
        <right style="thin">
          <color indexed="0"/>
        </right>
        <top style="thin">
          <color indexed="0"/>
        </top>
        <bottom style="thin">
          <color indexed="0"/>
        </bottom>
      </border>
    </dxf>
    <dxf>
      <border>
        <left style="thin">
          <color indexed="0"/>
        </left>
        <right style="thin">
          <color indexed="0"/>
        </right>
        <top style="thin">
          <color indexed="0"/>
        </top>
        <bottom style="thin">
          <color indexed="0"/>
        </bottom>
      </border>
    </dxf>
    <dxf>
      <border>
        <left style="medium">
          <color indexed="0"/>
        </left>
        <right style="thin">
          <color indexed="0"/>
        </right>
        <top style="thin">
          <color indexed="0"/>
        </top>
        <bottom style="medium">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medium">
          <color indexed="0"/>
        </top>
        <bottom style="thin">
          <color indexed="0"/>
        </bottom>
      </border>
    </dxf>
    <dxf>
      <border>
        <left style="thin">
          <color indexed="0"/>
        </left>
        <right style="thin">
          <color indexed="0"/>
        </right>
        <top style="thin">
          <color indexed="0"/>
        </top>
        <bottom style="medium">
          <color indexed="0"/>
        </bottom>
      </border>
    </dxf>
    <dxf>
      <border>
        <left style="thin">
          <color indexed="0"/>
        </left>
        <right style="thin">
          <color indexed="0"/>
        </right>
        <top style="thin">
          <color indexed="0"/>
        </top>
        <bottom style="thin">
          <color indexed="0"/>
        </bottom>
      </border>
    </dxf>
    <dxf>
      <border>
        <left style="thin">
          <color indexed="0"/>
        </left>
        <right style="thin">
          <color indexed="0"/>
        </right>
        <top style="thin">
          <color indexed="0"/>
        </top>
        <bottom style="thin">
          <color indexed="0"/>
        </bottom>
      </border>
    </dxf>
    <dxf>
      <border>
        <left style="thin">
          <color indexed="0"/>
        </left>
        <right style="thin">
          <color indexed="0"/>
        </right>
        <top style="thin">
          <color indexed="0"/>
        </top>
        <bottom style="thin">
          <color indexed="0"/>
        </bottom>
      </border>
    </dxf>
    <dxf>
      <border>
        <left style="medium">
          <color indexed="0"/>
        </left>
        <right style="thin">
          <color indexed="0"/>
        </right>
        <top style="thin">
          <color indexed="0"/>
        </top>
        <bottom style="medium">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medium">
          <color indexed="0"/>
        </top>
        <bottom style="thin">
          <color indexed="0"/>
        </bottom>
      </border>
    </dxf>
    <dxf>
      <border>
        <left style="medium">
          <color indexed="0"/>
        </left>
        <right style="thin">
          <color indexed="0"/>
        </right>
        <top style="thin">
          <color indexed="0"/>
        </top>
        <bottom style="medium">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medium">
          <color indexed="0"/>
        </top>
        <bottom style="thin">
          <color indexed="0"/>
        </bottom>
      </border>
    </dxf>
    <dxf>
      <border>
        <left style="medium">
          <color indexed="0"/>
        </left>
        <right style="thin">
          <color indexed="0"/>
        </right>
        <top style="thin">
          <color indexed="0"/>
        </top>
        <bottom style="medium">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medium">
          <color indexed="0"/>
        </top>
        <bottom style="thin">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thin">
          <color indexed="0"/>
        </top>
        <bottom style="medium">
          <color indexed="0"/>
        </bottom>
      </border>
    </dxf>
    <dxf>
      <border>
        <left style="thin">
          <color indexed="0"/>
        </left>
        <right style="thin">
          <color indexed="0"/>
        </right>
        <top style="thin">
          <color indexed="0"/>
        </top>
        <bottom style="thin">
          <color indexed="0"/>
        </bottom>
      </border>
    </dxf>
    <dxf>
      <border>
        <left style="thin">
          <color indexed="0"/>
        </left>
        <right style="thin">
          <color indexed="0"/>
        </right>
        <top style="thin">
          <color indexed="0"/>
        </top>
        <bottom style="thin">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thin">
          <color indexed="0"/>
        </top>
        <bottom style="thin">
          <color indexed="0"/>
        </bottom>
      </border>
    </dxf>
    <dxf>
      <border>
        <left style="thin">
          <color indexed="0"/>
        </left>
        <right style="thin">
          <color indexed="0"/>
        </right>
        <top style="thin">
          <color indexed="0"/>
        </top>
        <bottom style="thin">
          <color indexed="0"/>
        </bottom>
      </border>
    </dxf>
    <dxf>
      <border>
        <left style="thin">
          <color indexed="0"/>
        </left>
        <right style="thin">
          <color indexed="0"/>
        </right>
        <top style="thin">
          <color indexed="0"/>
        </top>
        <bottom style="thin">
          <color indexed="0"/>
        </bottom>
      </border>
    </dxf>
    <dxf>
      <border>
        <left style="thin">
          <color indexed="0"/>
        </left>
        <right style="thin">
          <color indexed="0"/>
        </right>
        <top style="thin">
          <color indexed="0"/>
        </top>
        <bottom style="thin">
          <color indexed="0"/>
        </bottom>
      </border>
    </dxf>
    <dxf>
      <border>
        <left style="thin">
          <color indexed="0"/>
        </left>
        <right style="thin">
          <color indexed="0"/>
        </right>
        <top style="thin">
          <color indexed="0"/>
        </top>
        <bottom style="thin">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medium">
          <color indexed="0"/>
        </top>
        <bottom style="thin">
          <color indexed="0"/>
        </bottom>
      </border>
    </dxf>
    <dxf>
      <border>
        <left style="medium">
          <color indexed="0"/>
        </left>
        <right style="thin">
          <color indexed="0"/>
        </right>
        <top style="thin">
          <color indexed="0"/>
        </top>
        <bottom style="medium">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medium">
          <color indexed="0"/>
        </top>
        <bottom style="thin">
          <color indexed="0"/>
        </bottom>
      </border>
    </dxf>
    <dxf>
      <border>
        <left style="medium">
          <color indexed="0"/>
        </left>
        <right style="thin">
          <color indexed="0"/>
        </right>
        <top style="thin">
          <color indexed="0"/>
        </top>
        <bottom style="medium">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medium">
          <color indexed="0"/>
        </top>
        <bottom style="thin">
          <color indexed="0"/>
        </bottom>
      </border>
    </dxf>
    <dxf>
      <border>
        <left style="medium">
          <color indexed="0"/>
        </left>
        <right style="thin">
          <color indexed="0"/>
        </right>
        <top style="thin">
          <color indexed="0"/>
        </top>
        <bottom style="medium">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medium">
          <color indexed="0"/>
        </top>
        <bottom style="thin">
          <color indexed="0"/>
        </bottom>
      </border>
    </dxf>
    <dxf>
      <border>
        <left style="medium">
          <color indexed="0"/>
        </left>
        <right style="thin">
          <color indexed="0"/>
        </right>
        <top style="thin">
          <color indexed="0"/>
        </top>
        <bottom style="medium">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medium">
          <color indexed="0"/>
        </top>
        <bottom style="thin">
          <color indexed="0"/>
        </bottom>
      </border>
    </dxf>
    <dxf>
      <border>
        <left style="medium">
          <color indexed="0"/>
        </left>
        <right style="thin">
          <color indexed="0"/>
        </right>
        <top style="thin">
          <color indexed="0"/>
        </top>
        <bottom style="medium">
          <color indexed="0"/>
        </bottom>
      </border>
    </dxf>
    <dxf>
      <border>
        <left style="medium">
          <color indexed="0"/>
        </left>
        <right style="thin">
          <color indexed="0"/>
        </right>
        <top style="thin">
          <color indexed="0"/>
        </top>
        <bottom style="thin">
          <color indexed="0"/>
        </bottom>
      </border>
    </dxf>
    <dxf>
      <border>
        <left style="medium">
          <color indexed="0"/>
        </left>
        <right style="thin">
          <color indexed="0"/>
        </right>
        <top style="medium">
          <color indexed="0"/>
        </top>
        <bottom style="thin">
          <color indexed="0"/>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doughnutChart>
        <c:varyColors val="1"/>
        <c:ser>
          <c:idx val="0"/>
          <c:order val="0"/>
          <c:dPt>
            <c:idx val="0"/>
            <c:bubble3D val="0"/>
            <c:spPr>
              <a:solidFill>
                <a:srgbClr val="00B0F0"/>
              </a:solidFill>
            </c:spPr>
          </c:dPt>
          <c:dPt>
            <c:idx val="1"/>
            <c:bubble3D val="0"/>
            <c:spPr>
              <a:solidFill>
                <a:srgbClr val="92D050"/>
              </a:solidFill>
            </c:spPr>
          </c:dPt>
          <c:dPt>
            <c:idx val="2"/>
            <c:bubble3D val="0"/>
            <c:spPr>
              <a:solidFill>
                <a:srgbClr val="FFC000"/>
              </a:solidFill>
            </c:spPr>
          </c:dPt>
          <c:dLbls>
            <c:showLegendKey val="0"/>
            <c:showVal val="1"/>
            <c:showCatName val="0"/>
            <c:showSerName val="0"/>
            <c:showPercent val="0"/>
            <c:showBubbleSize val="0"/>
            <c:showLeaderLines val="0"/>
          </c:dLbls>
          <c:cat>
            <c:strRef>
              <c:f>'zam all'!$E$25:$E$27</c:f>
              <c:strCache>
                <c:ptCount val="3"/>
                <c:pt idx="0">
                  <c:v>Primér</c:v>
                </c:pt>
                <c:pt idx="1">
                  <c:v>Sekundér</c:v>
                </c:pt>
                <c:pt idx="2">
                  <c:v>Terciér</c:v>
                </c:pt>
              </c:strCache>
            </c:strRef>
          </c:cat>
          <c:val>
            <c:numRef>
              <c:f>'zam all'!$H$25:$H$27</c:f>
              <c:numCache>
                <c:formatCode>0.0%</c:formatCode>
                <c:ptCount val="3"/>
                <c:pt idx="0">
                  <c:v>4.7748976807639835E-2</c:v>
                </c:pt>
                <c:pt idx="1">
                  <c:v>0.27557980900409279</c:v>
                </c:pt>
                <c:pt idx="2">
                  <c:v>0.67667121418826737</c:v>
                </c:pt>
              </c:numCache>
            </c:numRef>
          </c:val>
        </c:ser>
        <c:dLbls>
          <c:showLegendKey val="0"/>
          <c:showVal val="0"/>
          <c:showCatName val="0"/>
          <c:showSerName val="0"/>
          <c:showPercent val="0"/>
          <c:showBubbleSize val="0"/>
          <c:showLeaderLines val="0"/>
        </c:dLbls>
        <c:firstSliceAng val="0"/>
        <c:holeSize val="50"/>
      </c:doughnutChart>
      <c:spPr>
        <a:noFill/>
        <a:ln w="25400">
          <a:noFill/>
        </a:ln>
      </c:spPr>
    </c:plotArea>
    <c:legend>
      <c:legendPos val="r"/>
      <c:layout/>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959979212249051"/>
          <c:y val="9.0980742645664262E-2"/>
          <c:w val="0.55159336364152489"/>
          <c:h val="0.74579881304614726"/>
        </c:manualLayout>
      </c:layout>
      <c:doughnutChart>
        <c:varyColors val="1"/>
        <c:ser>
          <c:idx val="0"/>
          <c:order val="0"/>
          <c:tx>
            <c:v>Všestary</c:v>
          </c:tx>
          <c:spPr>
            <a:ln cmpd="dbl">
              <a:solidFill>
                <a:schemeClr val="tx1"/>
              </a:solidFill>
              <a:prstDash val="dash"/>
            </a:ln>
          </c:spPr>
          <c:dPt>
            <c:idx val="0"/>
            <c:bubble3D val="0"/>
            <c:spPr>
              <a:solidFill>
                <a:srgbClr val="00B0F0"/>
              </a:solidFill>
              <a:ln cmpd="dbl">
                <a:solidFill>
                  <a:schemeClr val="tx1"/>
                </a:solidFill>
                <a:prstDash val="dash"/>
              </a:ln>
            </c:spPr>
          </c:dPt>
          <c:dPt>
            <c:idx val="1"/>
            <c:bubble3D val="0"/>
            <c:spPr>
              <a:solidFill>
                <a:srgbClr val="92D050"/>
              </a:solidFill>
              <a:ln cmpd="dbl">
                <a:solidFill>
                  <a:schemeClr val="tx1"/>
                </a:solidFill>
                <a:prstDash val="dash"/>
              </a:ln>
            </c:spPr>
          </c:dPt>
          <c:dPt>
            <c:idx val="2"/>
            <c:bubble3D val="0"/>
            <c:spPr>
              <a:solidFill>
                <a:srgbClr val="FFC000"/>
              </a:solidFill>
              <a:ln cmpd="dbl">
                <a:solidFill>
                  <a:schemeClr val="tx1"/>
                </a:solidFill>
                <a:prstDash val="dash"/>
              </a:ln>
            </c:spPr>
          </c:dPt>
          <c:dLbls>
            <c:showLegendKey val="0"/>
            <c:showVal val="1"/>
            <c:showCatName val="0"/>
            <c:showSerName val="0"/>
            <c:showPercent val="0"/>
            <c:showBubbleSize val="0"/>
            <c:showLeaderLines val="1"/>
          </c:dLbls>
          <c:cat>
            <c:strRef>
              <c:f>'zam all'!$E$25:$E$27</c:f>
              <c:strCache>
                <c:ptCount val="3"/>
                <c:pt idx="0">
                  <c:v>Primér</c:v>
                </c:pt>
                <c:pt idx="1">
                  <c:v>Sekundér</c:v>
                </c:pt>
                <c:pt idx="2">
                  <c:v>Terciér</c:v>
                </c:pt>
              </c:strCache>
            </c:strRef>
          </c:cat>
          <c:val>
            <c:numRef>
              <c:f>'zam all'!$F$25:$F$27</c:f>
              <c:numCache>
                <c:formatCode>0.0%</c:formatCode>
                <c:ptCount val="3"/>
                <c:pt idx="0">
                  <c:v>2.7132014790707301E-2</c:v>
                </c:pt>
                <c:pt idx="1">
                  <c:v>0.32197556974742364</c:v>
                </c:pt>
                <c:pt idx="2">
                  <c:v>0.65089241546186916</c:v>
                </c:pt>
              </c:numCache>
            </c:numRef>
          </c:val>
        </c:ser>
        <c:ser>
          <c:idx val="1"/>
          <c:order val="1"/>
          <c:tx>
            <c:v>Královéhradecký kraj</c:v>
          </c:tx>
          <c:spPr>
            <a:ln cmpd="dbl">
              <a:solidFill>
                <a:schemeClr val="tx1"/>
              </a:solidFill>
              <a:prstDash val="dash"/>
            </a:ln>
          </c:spPr>
          <c:dPt>
            <c:idx val="0"/>
            <c:bubble3D val="0"/>
            <c:spPr>
              <a:solidFill>
                <a:srgbClr val="00B0F0"/>
              </a:solidFill>
              <a:ln cmpd="dbl">
                <a:solidFill>
                  <a:schemeClr val="tx1"/>
                </a:solidFill>
                <a:prstDash val="dash"/>
              </a:ln>
            </c:spPr>
          </c:dPt>
          <c:dPt>
            <c:idx val="1"/>
            <c:bubble3D val="0"/>
            <c:spPr>
              <a:solidFill>
                <a:srgbClr val="92D050"/>
              </a:solidFill>
              <a:ln cmpd="dbl">
                <a:solidFill>
                  <a:schemeClr val="tx1"/>
                </a:solidFill>
                <a:prstDash val="dash"/>
              </a:ln>
            </c:spPr>
          </c:dPt>
          <c:dPt>
            <c:idx val="2"/>
            <c:bubble3D val="0"/>
            <c:spPr>
              <a:solidFill>
                <a:srgbClr val="FFC000"/>
              </a:solidFill>
              <a:ln cmpd="dbl">
                <a:solidFill>
                  <a:schemeClr val="tx1"/>
                </a:solidFill>
                <a:prstDash val="dash"/>
              </a:ln>
            </c:spPr>
          </c:dPt>
          <c:dLbls>
            <c:showLegendKey val="0"/>
            <c:showVal val="1"/>
            <c:showCatName val="0"/>
            <c:showSerName val="0"/>
            <c:showPercent val="0"/>
            <c:showBubbleSize val="0"/>
            <c:showLeaderLines val="1"/>
          </c:dLbls>
          <c:cat>
            <c:strRef>
              <c:f>'zam all'!$E$25:$E$27</c:f>
              <c:strCache>
                <c:ptCount val="3"/>
                <c:pt idx="0">
                  <c:v>Primér</c:v>
                </c:pt>
                <c:pt idx="1">
                  <c:v>Sekundér</c:v>
                </c:pt>
                <c:pt idx="2">
                  <c:v>Terciér</c:v>
                </c:pt>
              </c:strCache>
            </c:strRef>
          </c:cat>
          <c:val>
            <c:numRef>
              <c:f>'zam all'!$G$25:$G$27</c:f>
              <c:numCache>
                <c:formatCode>0.0%</c:formatCode>
                <c:ptCount val="3"/>
                <c:pt idx="0">
                  <c:v>3.4571062740076826E-2</c:v>
                </c:pt>
                <c:pt idx="1">
                  <c:v>0.35194111788975085</c:v>
                </c:pt>
                <c:pt idx="2">
                  <c:v>0.61348781937017227</c:v>
                </c:pt>
              </c:numCache>
            </c:numRef>
          </c:val>
        </c:ser>
        <c:ser>
          <c:idx val="2"/>
          <c:order val="2"/>
          <c:tx>
            <c:v>ČR</c:v>
          </c:tx>
          <c:spPr>
            <a:ln cmpd="dbl">
              <a:solidFill>
                <a:schemeClr val="tx1"/>
              </a:solidFill>
              <a:prstDash val="dash"/>
            </a:ln>
          </c:spPr>
          <c:dPt>
            <c:idx val="0"/>
            <c:bubble3D val="0"/>
            <c:spPr>
              <a:solidFill>
                <a:srgbClr val="00B0F0"/>
              </a:solidFill>
              <a:ln cmpd="dbl">
                <a:solidFill>
                  <a:schemeClr val="tx1"/>
                </a:solidFill>
                <a:prstDash val="dash"/>
              </a:ln>
            </c:spPr>
          </c:dPt>
          <c:dPt>
            <c:idx val="1"/>
            <c:bubble3D val="0"/>
            <c:spPr>
              <a:solidFill>
                <a:srgbClr val="92D050"/>
              </a:solidFill>
              <a:ln cmpd="dbl">
                <a:solidFill>
                  <a:schemeClr val="tx1"/>
                </a:solidFill>
                <a:prstDash val="dash"/>
              </a:ln>
            </c:spPr>
          </c:dPt>
          <c:dPt>
            <c:idx val="2"/>
            <c:bubble3D val="0"/>
            <c:spPr>
              <a:solidFill>
                <a:srgbClr val="FFC000"/>
              </a:solidFill>
              <a:ln cmpd="dbl">
                <a:solidFill>
                  <a:schemeClr val="tx1"/>
                </a:solidFill>
                <a:prstDash val="dash"/>
              </a:ln>
            </c:spPr>
          </c:dPt>
          <c:dLbls>
            <c:showLegendKey val="0"/>
            <c:showVal val="1"/>
            <c:showCatName val="0"/>
            <c:showSerName val="0"/>
            <c:showPercent val="0"/>
            <c:showBubbleSize val="0"/>
            <c:showLeaderLines val="1"/>
          </c:dLbls>
          <c:cat>
            <c:strRef>
              <c:f>'zam all'!$E$25:$E$27</c:f>
              <c:strCache>
                <c:ptCount val="3"/>
                <c:pt idx="0">
                  <c:v>Primér</c:v>
                </c:pt>
                <c:pt idx="1">
                  <c:v>Sekundér</c:v>
                </c:pt>
                <c:pt idx="2">
                  <c:v>Terciér</c:v>
                </c:pt>
              </c:strCache>
            </c:strRef>
          </c:cat>
          <c:val>
            <c:numRef>
              <c:f>'zam all'!$H$25:$H$27</c:f>
              <c:numCache>
                <c:formatCode>0.0%</c:formatCode>
                <c:ptCount val="3"/>
                <c:pt idx="0">
                  <c:v>4.7748976807639835E-2</c:v>
                </c:pt>
                <c:pt idx="1">
                  <c:v>0.27557980900409279</c:v>
                </c:pt>
                <c:pt idx="2">
                  <c:v>0.67667121418826737</c:v>
                </c:pt>
              </c:numCache>
            </c:numRef>
          </c:val>
        </c:ser>
        <c:dLbls>
          <c:showLegendKey val="0"/>
          <c:showVal val="1"/>
          <c:showCatName val="0"/>
          <c:showSerName val="0"/>
          <c:showPercent val="0"/>
          <c:showBubbleSize val="0"/>
          <c:showLeaderLines val="1"/>
        </c:dLbls>
        <c:firstSliceAng val="0"/>
        <c:holeSize val="27"/>
      </c:doughnutChart>
    </c:plotArea>
    <c:legend>
      <c:legendPos val="b"/>
      <c:layout/>
      <c:overlay val="0"/>
      <c:txPr>
        <a:bodyPr/>
        <a:lstStyle/>
        <a:p>
          <a:pPr rtl="0">
            <a:defRPr/>
          </a:pPr>
          <a:endParaRPr lang="cs-CZ"/>
        </a:p>
      </c:txPr>
    </c:legend>
    <c:plotVisOnly val="1"/>
    <c:dispBlanksAs val="gap"/>
    <c:showDLblsOverMax val="0"/>
  </c:chart>
  <c:spPr>
    <a:ln>
      <a:solidFill>
        <a:schemeClr val="tx1"/>
      </a:solidFill>
    </a:ln>
  </c:sp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914400</xdr:colOff>
      <xdr:row>30</xdr:row>
      <xdr:rowOff>47625</xdr:rowOff>
    </xdr:from>
    <xdr:to>
      <xdr:col>11</xdr:col>
      <xdr:colOff>304800</xdr:colOff>
      <xdr:row>47</xdr:row>
      <xdr:rowOff>38100</xdr:rowOff>
    </xdr:to>
    <xdr:graphicFrame macro="">
      <xdr:nvGraphicFramePr>
        <xdr:cNvPr id="3073" name="Graf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447674</xdr:colOff>
      <xdr:row>16</xdr:row>
      <xdr:rowOff>100011</xdr:rowOff>
    </xdr:from>
    <xdr:to>
      <xdr:col>24</xdr:col>
      <xdr:colOff>76199</xdr:colOff>
      <xdr:row>42</xdr:row>
      <xdr:rowOff>123824</xdr:rowOff>
    </xdr:to>
    <xdr:graphicFrame macro="">
      <xdr:nvGraphicFramePr>
        <xdr:cNvPr id="4" name="Graf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0.0416</cdr:x>
      <cdr:y>0.05737</cdr:y>
    </cdr:from>
    <cdr:to>
      <cdr:x>0.20133</cdr:x>
      <cdr:y>0.12036</cdr:y>
    </cdr:to>
    <cdr:sp macro="" textlink="">
      <cdr:nvSpPr>
        <cdr:cNvPr id="2" name="TextovéPole 1"/>
        <cdr:cNvSpPr txBox="1"/>
      </cdr:nvSpPr>
      <cdr:spPr>
        <a:xfrm xmlns:a="http://schemas.openxmlformats.org/drawingml/2006/main">
          <a:off x="238126" y="242889"/>
          <a:ext cx="914400" cy="2667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cs-CZ" sz="1100"/>
            <a:t>Všestary</a:t>
          </a:r>
        </a:p>
      </cdr:txBody>
    </cdr:sp>
  </cdr:relSizeAnchor>
  <cdr:relSizeAnchor xmlns:cdr="http://schemas.openxmlformats.org/drawingml/2006/chartDrawing">
    <cdr:from>
      <cdr:x>0.04215</cdr:x>
      <cdr:y>0.13123</cdr:y>
    </cdr:from>
    <cdr:to>
      <cdr:x>0.20189</cdr:x>
      <cdr:y>0.19423</cdr:y>
    </cdr:to>
    <cdr:sp macro="" textlink="">
      <cdr:nvSpPr>
        <cdr:cNvPr id="3" name="TextovéPole 1"/>
        <cdr:cNvSpPr txBox="1"/>
      </cdr:nvSpPr>
      <cdr:spPr>
        <a:xfrm xmlns:a="http://schemas.openxmlformats.org/drawingml/2006/main">
          <a:off x="241300" y="555625"/>
          <a:ext cx="914400" cy="2667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cs-CZ" sz="1100"/>
            <a:t>Královéhradecký </a:t>
          </a:r>
          <a:r>
            <a:rPr lang="cs-CZ" sz="1100" baseline="0"/>
            <a:t> </a:t>
          </a:r>
          <a:r>
            <a:rPr lang="cs-CZ" sz="1100"/>
            <a:t>kraj</a:t>
          </a:r>
        </a:p>
      </cdr:txBody>
    </cdr:sp>
  </cdr:relSizeAnchor>
  <cdr:relSizeAnchor xmlns:cdr="http://schemas.openxmlformats.org/drawingml/2006/chartDrawing">
    <cdr:from>
      <cdr:x>0.04049</cdr:x>
      <cdr:y>0.20322</cdr:y>
    </cdr:from>
    <cdr:to>
      <cdr:x>0.20022</cdr:x>
      <cdr:y>0.26622</cdr:y>
    </cdr:to>
    <cdr:sp macro="" textlink="">
      <cdr:nvSpPr>
        <cdr:cNvPr id="4" name="TextovéPole 1"/>
        <cdr:cNvSpPr txBox="1"/>
      </cdr:nvSpPr>
      <cdr:spPr>
        <a:xfrm xmlns:a="http://schemas.openxmlformats.org/drawingml/2006/main">
          <a:off x="231775" y="860425"/>
          <a:ext cx="914400" cy="2667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cs-CZ" sz="1100"/>
            <a:t>ČR</a:t>
          </a:r>
        </a:p>
      </cdr:txBody>
    </cdr:sp>
  </cdr:relSizeAnchor>
  <cdr:relSizeAnchor xmlns:cdr="http://schemas.openxmlformats.org/drawingml/2006/chartDrawing">
    <cdr:from>
      <cdr:x>0.16805</cdr:x>
      <cdr:y>0.08886</cdr:y>
    </cdr:from>
    <cdr:to>
      <cdr:x>0.45424</cdr:x>
      <cdr:y>0.1946</cdr:y>
    </cdr:to>
    <cdr:cxnSp macro="">
      <cdr:nvCxnSpPr>
        <cdr:cNvPr id="6" name="Přímá spojnice se šipkou 5"/>
        <cdr:cNvCxnSpPr/>
      </cdr:nvCxnSpPr>
      <cdr:spPr>
        <a:xfrm xmlns:a="http://schemas.openxmlformats.org/drawingml/2006/main">
          <a:off x="962026" y="376239"/>
          <a:ext cx="1638300" cy="447675"/>
        </a:xfrm>
        <a:prstGeom xmlns:a="http://schemas.openxmlformats.org/drawingml/2006/main" prst="straightConnector1">
          <a:avLst/>
        </a:prstGeom>
        <a:ln xmlns:a="http://schemas.openxmlformats.org/drawingml/2006/main">
          <a:prstDash val="lgDash"/>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0.16861</cdr:x>
      <cdr:y>0.18073</cdr:y>
    </cdr:from>
    <cdr:to>
      <cdr:x>0.4792</cdr:x>
      <cdr:y>0.29584</cdr:y>
    </cdr:to>
    <cdr:cxnSp macro="">
      <cdr:nvCxnSpPr>
        <cdr:cNvPr id="7" name="Přímá spojnice se šipkou 6"/>
        <cdr:cNvCxnSpPr/>
      </cdr:nvCxnSpPr>
      <cdr:spPr>
        <a:xfrm xmlns:a="http://schemas.openxmlformats.org/drawingml/2006/main">
          <a:off x="965200" y="765175"/>
          <a:ext cx="1778001" cy="487364"/>
        </a:xfrm>
        <a:prstGeom xmlns:a="http://schemas.openxmlformats.org/drawingml/2006/main" prst="straightConnector1">
          <a:avLst/>
        </a:prstGeom>
        <a:ln xmlns:a="http://schemas.openxmlformats.org/drawingml/2006/main">
          <a:prstDash val="lgDash"/>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0.09207</cdr:x>
      <cdr:y>0.23922</cdr:y>
    </cdr:from>
    <cdr:to>
      <cdr:x>0.50749</cdr:x>
      <cdr:y>0.39483</cdr:y>
    </cdr:to>
    <cdr:cxnSp macro="">
      <cdr:nvCxnSpPr>
        <cdr:cNvPr id="9" name="Přímá spojnice se šipkou 8"/>
        <cdr:cNvCxnSpPr/>
      </cdr:nvCxnSpPr>
      <cdr:spPr>
        <a:xfrm xmlns:a="http://schemas.openxmlformats.org/drawingml/2006/main">
          <a:off x="527050" y="1012825"/>
          <a:ext cx="2378076" cy="658814"/>
        </a:xfrm>
        <a:prstGeom xmlns:a="http://schemas.openxmlformats.org/drawingml/2006/main" prst="straightConnector1">
          <a:avLst/>
        </a:prstGeom>
        <a:ln xmlns:a="http://schemas.openxmlformats.org/drawingml/2006/main">
          <a:prstDash val="lgDash"/>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 TargetMode="External"/></Relationships>
</file>

<file path=xl/worksheets/_rels/sheet10.xml.rels><?xml version="1.0" encoding="UTF-8" standalone="yes"?>
<Relationships xmlns="http://schemas.openxmlformats.org/package/2006/relationships"><Relationship Id="rId1" Type="http://schemas.openxmlformats.org/officeDocument/2006/relationships/hyperlink" Target="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apl.czso.cz/iSMS/home.jsp"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apl.czso.cz/iSMS/home.jsp" TargetMode="Externa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workbookViewId="0">
      <selection activeCell="E14" sqref="E14"/>
    </sheetView>
  </sheetViews>
  <sheetFormatPr defaultRowHeight="12.75" x14ac:dyDescent="0.2"/>
  <cols>
    <col min="2" max="2" width="11.5703125" customWidth="1"/>
    <col min="3" max="3" width="10.5703125" customWidth="1"/>
    <col min="4" max="6" width="10.7109375" customWidth="1"/>
    <col min="7" max="7" width="10.140625" customWidth="1"/>
  </cols>
  <sheetData>
    <row r="1" spans="1:7" x14ac:dyDescent="0.2">
      <c r="A1" t="s">
        <v>0</v>
      </c>
    </row>
    <row r="3" spans="1:7" x14ac:dyDescent="0.2">
      <c r="B3" s="1" t="s">
        <v>1</v>
      </c>
    </row>
    <row r="4" spans="1:7" x14ac:dyDescent="0.2">
      <c r="B4" t="s">
        <v>13</v>
      </c>
      <c r="F4" s="10" t="s">
        <v>14</v>
      </c>
      <c r="G4" t="s">
        <v>15</v>
      </c>
    </row>
    <row r="6" spans="1:7" x14ac:dyDescent="0.2">
      <c r="B6" s="52" t="s">
        <v>2</v>
      </c>
      <c r="C6" s="53"/>
      <c r="D6" s="2" t="s">
        <v>3</v>
      </c>
      <c r="E6" s="2" t="s">
        <v>4</v>
      </c>
      <c r="F6" s="3" t="s">
        <v>5</v>
      </c>
    </row>
    <row r="7" spans="1:7" x14ac:dyDescent="0.2">
      <c r="B7" s="54" t="s">
        <v>6</v>
      </c>
      <c r="C7" s="53"/>
      <c r="D7" s="4">
        <v>1627</v>
      </c>
      <c r="E7" s="4">
        <v>800</v>
      </c>
      <c r="F7" s="5">
        <v>827</v>
      </c>
    </row>
    <row r="8" spans="1:7" ht="25.5" x14ac:dyDescent="0.2">
      <c r="B8" s="55" t="s">
        <v>7</v>
      </c>
      <c r="C8" s="6" t="s">
        <v>8</v>
      </c>
      <c r="D8" s="4">
        <v>628</v>
      </c>
      <c r="E8" s="4">
        <v>344</v>
      </c>
      <c r="F8" s="5">
        <v>284</v>
      </c>
    </row>
    <row r="9" spans="1:7" ht="25.5" x14ac:dyDescent="0.2">
      <c r="B9" s="53"/>
      <c r="C9" s="6" t="s">
        <v>9</v>
      </c>
      <c r="D9" s="4">
        <v>764</v>
      </c>
      <c r="E9" s="4">
        <v>384</v>
      </c>
      <c r="F9" s="5">
        <v>380</v>
      </c>
    </row>
    <row r="10" spans="1:7" ht="25.5" x14ac:dyDescent="0.2">
      <c r="B10" s="53"/>
      <c r="C10" s="6" t="s">
        <v>10</v>
      </c>
      <c r="D10" s="4">
        <v>114</v>
      </c>
      <c r="E10" s="4">
        <v>47</v>
      </c>
      <c r="F10" s="5">
        <v>67</v>
      </c>
    </row>
    <row r="11" spans="1:7" ht="25.5" x14ac:dyDescent="0.2">
      <c r="B11" s="53"/>
      <c r="C11" s="7" t="s">
        <v>11</v>
      </c>
      <c r="D11" s="8">
        <v>112</v>
      </c>
      <c r="E11" s="8">
        <v>17</v>
      </c>
      <c r="F11" s="9">
        <v>95</v>
      </c>
    </row>
    <row r="12" spans="1:7" x14ac:dyDescent="0.2">
      <c r="B12" t="s">
        <v>12</v>
      </c>
    </row>
    <row r="19" spans="1:21" x14ac:dyDescent="0.2">
      <c r="A19" t="s">
        <v>148</v>
      </c>
      <c r="B19" t="s">
        <v>149</v>
      </c>
      <c r="H19" t="s">
        <v>150</v>
      </c>
    </row>
    <row r="20" spans="1:21" x14ac:dyDescent="0.2">
      <c r="A20" t="s">
        <v>151</v>
      </c>
      <c r="B20" s="56" t="s">
        <v>379</v>
      </c>
      <c r="C20" s="53"/>
      <c r="D20" s="53"/>
      <c r="E20" s="53"/>
      <c r="F20" s="53"/>
      <c r="G20" s="53"/>
      <c r="H20" s="53"/>
      <c r="I20" s="53"/>
      <c r="J20" s="53"/>
      <c r="K20" s="53"/>
      <c r="L20" s="53"/>
      <c r="M20" s="53"/>
      <c r="N20" s="53"/>
      <c r="O20" s="53"/>
      <c r="P20" s="53"/>
      <c r="Q20" s="53"/>
      <c r="R20" s="53"/>
      <c r="S20" s="53"/>
      <c r="T20" s="53"/>
      <c r="U20" s="53"/>
    </row>
  </sheetData>
  <mergeCells count="4">
    <mergeCell ref="B6:C6"/>
    <mergeCell ref="B7:C7"/>
    <mergeCell ref="B8:B11"/>
    <mergeCell ref="B20:U20"/>
  </mergeCells>
  <conditionalFormatting sqref="B6:C6">
    <cfRule type="expression" dxfId="67" priority="1" stopIfTrue="1">
      <formula>B6&lt;&gt;A1048045</formula>
    </cfRule>
  </conditionalFormatting>
  <conditionalFormatting sqref="B7:C7">
    <cfRule type="expression" dxfId="66" priority="2" stopIfTrue="1">
      <formula>B7&lt;&gt;A1048046</formula>
    </cfRule>
  </conditionalFormatting>
  <conditionalFormatting sqref="B8:B11">
    <cfRule type="expression" dxfId="65" priority="3" stopIfTrue="1">
      <formula>B8&lt;&gt;A1048047</formula>
    </cfRule>
  </conditionalFormatting>
  <hyperlinks>
    <hyperlink ref="B20" r:id="rId1" display="url"/>
  </hyperlinks>
  <pageMargins left="0.78740157499999996" right="0.78740157499999996" top="0.984251969" bottom="0.984251969" header="0.5" footer="0.5"/>
  <pageSetup orientation="portrait" horizontalDpi="300" verticalDpi="30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workbookViewId="0"/>
  </sheetViews>
  <sheetFormatPr defaultRowHeight="12.75" x14ac:dyDescent="0.2"/>
  <cols>
    <col min="2" max="2" width="11.5703125" customWidth="1"/>
    <col min="3" max="3" width="5" customWidth="1"/>
    <col min="4" max="4" width="8.5703125" customWidth="1"/>
    <col min="5" max="5" width="21.5703125" customWidth="1"/>
    <col min="6" max="6" width="10.7109375" customWidth="1"/>
    <col min="7" max="7" width="10.140625" customWidth="1"/>
  </cols>
  <sheetData>
    <row r="1" spans="1:7" x14ac:dyDescent="0.2">
      <c r="A1" t="s">
        <v>0</v>
      </c>
    </row>
    <row r="3" spans="1:7" x14ac:dyDescent="0.2">
      <c r="B3" s="1" t="s">
        <v>121</v>
      </c>
    </row>
    <row r="4" spans="1:7" x14ac:dyDescent="0.2">
      <c r="B4" t="s">
        <v>13</v>
      </c>
      <c r="F4" s="10" t="s">
        <v>14</v>
      </c>
      <c r="G4" t="s">
        <v>15</v>
      </c>
    </row>
    <row r="6" spans="1:7" ht="51" x14ac:dyDescent="0.2">
      <c r="B6" s="52" t="s">
        <v>2</v>
      </c>
      <c r="C6" s="53"/>
      <c r="D6" s="53"/>
      <c r="E6" s="53"/>
      <c r="F6" s="3" t="s">
        <v>122</v>
      </c>
    </row>
    <row r="7" spans="1:7" x14ac:dyDescent="0.2">
      <c r="B7" s="54" t="s">
        <v>123</v>
      </c>
      <c r="C7" s="53"/>
      <c r="D7" s="53"/>
      <c r="E7" s="53"/>
      <c r="F7" s="5">
        <v>586</v>
      </c>
    </row>
    <row r="8" spans="1:7" x14ac:dyDescent="0.2">
      <c r="B8" s="55" t="s">
        <v>65</v>
      </c>
      <c r="C8" s="66" t="s">
        <v>124</v>
      </c>
      <c r="D8" s="53"/>
      <c r="E8" s="53"/>
      <c r="F8" s="5">
        <v>428</v>
      </c>
    </row>
    <row r="9" spans="1:7" x14ac:dyDescent="0.2">
      <c r="B9" s="53"/>
      <c r="C9" s="66" t="s">
        <v>112</v>
      </c>
      <c r="D9" s="66" t="s">
        <v>125</v>
      </c>
      <c r="E9" s="6" t="s">
        <v>126</v>
      </c>
      <c r="F9" s="5">
        <v>165</v>
      </c>
    </row>
    <row r="10" spans="1:7" x14ac:dyDescent="0.2">
      <c r="B10" s="53"/>
      <c r="C10" s="53"/>
      <c r="D10" s="53"/>
      <c r="E10" s="6" t="s">
        <v>127</v>
      </c>
      <c r="F10" s="5">
        <v>182</v>
      </c>
    </row>
    <row r="11" spans="1:7" x14ac:dyDescent="0.2">
      <c r="B11" s="53"/>
      <c r="C11" s="53"/>
      <c r="D11" s="66" t="s">
        <v>128</v>
      </c>
      <c r="E11" s="6" t="s">
        <v>126</v>
      </c>
      <c r="F11" s="5">
        <v>43</v>
      </c>
    </row>
    <row r="12" spans="1:7" x14ac:dyDescent="0.2">
      <c r="B12" s="53"/>
      <c r="C12" s="53"/>
      <c r="D12" s="53"/>
      <c r="E12" s="6" t="s">
        <v>127</v>
      </c>
      <c r="F12" s="5">
        <v>38</v>
      </c>
    </row>
    <row r="13" spans="1:7" x14ac:dyDescent="0.2">
      <c r="B13" s="53"/>
      <c r="C13" s="66" t="s">
        <v>129</v>
      </c>
      <c r="D13" s="53"/>
      <c r="E13" s="53"/>
      <c r="F13" s="5">
        <v>23</v>
      </c>
    </row>
    <row r="14" spans="1:7" x14ac:dyDescent="0.2">
      <c r="B14" s="53"/>
      <c r="C14" s="66" t="s">
        <v>130</v>
      </c>
      <c r="D14" s="53"/>
      <c r="E14" s="53"/>
      <c r="F14" s="5">
        <v>114</v>
      </c>
    </row>
    <row r="15" spans="1:7" x14ac:dyDescent="0.2">
      <c r="B15" s="53"/>
      <c r="C15" s="67" t="s">
        <v>131</v>
      </c>
      <c r="D15" s="53"/>
      <c r="E15" s="53"/>
      <c r="F15" s="9">
        <v>21</v>
      </c>
    </row>
    <row r="16" spans="1:7" x14ac:dyDescent="0.2">
      <c r="B16" t="s">
        <v>12</v>
      </c>
    </row>
    <row r="19" spans="1:21" x14ac:dyDescent="0.2">
      <c r="A19" t="s">
        <v>148</v>
      </c>
      <c r="B19" t="s">
        <v>149</v>
      </c>
      <c r="H19" t="s">
        <v>150</v>
      </c>
    </row>
    <row r="20" spans="1:21" x14ac:dyDescent="0.2">
      <c r="A20" t="s">
        <v>151</v>
      </c>
      <c r="B20" s="56" t="s">
        <v>379</v>
      </c>
      <c r="C20" s="53"/>
      <c r="D20" s="53"/>
      <c r="E20" s="53"/>
      <c r="F20" s="53"/>
      <c r="G20" s="53"/>
      <c r="H20" s="53"/>
      <c r="I20" s="53"/>
      <c r="J20" s="53"/>
      <c r="K20" s="53"/>
      <c r="L20" s="53"/>
      <c r="M20" s="53"/>
      <c r="N20" s="53"/>
      <c r="O20" s="53"/>
      <c r="P20" s="53"/>
      <c r="Q20" s="53"/>
      <c r="R20" s="53"/>
      <c r="S20" s="53"/>
      <c r="T20" s="53"/>
      <c r="U20" s="53"/>
    </row>
  </sheetData>
  <mergeCells count="11">
    <mergeCell ref="C14:E14"/>
    <mergeCell ref="C15:E15"/>
    <mergeCell ref="B20:U20"/>
    <mergeCell ref="B6:E6"/>
    <mergeCell ref="B7:E7"/>
    <mergeCell ref="B8:B15"/>
    <mergeCell ref="C8:E8"/>
    <mergeCell ref="C9:C12"/>
    <mergeCell ref="D9:D10"/>
    <mergeCell ref="D11:D12"/>
    <mergeCell ref="C13:E13"/>
  </mergeCells>
  <conditionalFormatting sqref="B6:E6">
    <cfRule type="expression" dxfId="16" priority="1" stopIfTrue="1">
      <formula>B6&lt;&gt;A1048045</formula>
    </cfRule>
  </conditionalFormatting>
  <conditionalFormatting sqref="B7:E7">
    <cfRule type="expression" dxfId="15" priority="2" stopIfTrue="1">
      <formula>B7&lt;&gt;A1048046</formula>
    </cfRule>
  </conditionalFormatting>
  <conditionalFormatting sqref="B8:B15">
    <cfRule type="expression" dxfId="14" priority="3" stopIfTrue="1">
      <formula>B8&lt;&gt;A1048047</formula>
    </cfRule>
  </conditionalFormatting>
  <conditionalFormatting sqref="C8:E8">
    <cfRule type="expression" dxfId="13" priority="4" stopIfTrue="1">
      <formula>C8&lt;&gt;B1048047</formula>
    </cfRule>
  </conditionalFormatting>
  <conditionalFormatting sqref="C9:C12">
    <cfRule type="expression" dxfId="12" priority="5" stopIfTrue="1">
      <formula>C9&lt;&gt;B1048048</formula>
    </cfRule>
  </conditionalFormatting>
  <conditionalFormatting sqref="D9:D10">
    <cfRule type="expression" dxfId="11" priority="6" stopIfTrue="1">
      <formula>D9&lt;&gt;C1048048</formula>
    </cfRule>
  </conditionalFormatting>
  <conditionalFormatting sqref="D11:D12">
    <cfRule type="expression" dxfId="10" priority="7" stopIfTrue="1">
      <formula>D11&lt;&gt;C1048050</formula>
    </cfRule>
  </conditionalFormatting>
  <conditionalFormatting sqref="C13:E13">
    <cfRule type="expression" dxfId="9" priority="8" stopIfTrue="1">
      <formula>C13&lt;&gt;B1048052</formula>
    </cfRule>
  </conditionalFormatting>
  <conditionalFormatting sqref="C14:E14">
    <cfRule type="expression" dxfId="8" priority="9" stopIfTrue="1">
      <formula>C14&lt;&gt;B1048053</formula>
    </cfRule>
  </conditionalFormatting>
  <conditionalFormatting sqref="C15:E15">
    <cfRule type="expression" dxfId="7" priority="10" stopIfTrue="1">
      <formula>C15&lt;&gt;B1048054</formula>
    </cfRule>
  </conditionalFormatting>
  <hyperlinks>
    <hyperlink ref="B20" r:id="rId1" display="url"/>
  </hyperlinks>
  <pageMargins left="0.78740157499999996" right="0.78740157499999996" top="0.984251969" bottom="0.984251969" header="0.5" footer="0.5"/>
  <pageSetup orientation="portrait" horizontalDpi="300" verticalDpi="30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workbookViewId="0"/>
  </sheetViews>
  <sheetFormatPr defaultRowHeight="12.75" x14ac:dyDescent="0.2"/>
  <cols>
    <col min="2" max="2" width="32.140625" customWidth="1"/>
    <col min="3" max="3" width="32.7109375" customWidth="1"/>
    <col min="4" max="4" width="128" customWidth="1"/>
    <col min="5" max="5" width="22.7109375" customWidth="1"/>
  </cols>
  <sheetData>
    <row r="1" spans="1:21" x14ac:dyDescent="0.2">
      <c r="A1" t="s">
        <v>132</v>
      </c>
    </row>
    <row r="3" spans="1:21" x14ac:dyDescent="0.2">
      <c r="B3" s="1" t="s">
        <v>133</v>
      </c>
    </row>
    <row r="4" spans="1:21" x14ac:dyDescent="0.2">
      <c r="B4" t="s">
        <v>134</v>
      </c>
      <c r="C4" t="s">
        <v>135</v>
      </c>
      <c r="D4" t="s">
        <v>136</v>
      </c>
      <c r="E4" t="s">
        <v>137</v>
      </c>
    </row>
    <row r="5" spans="1:21" x14ac:dyDescent="0.2">
      <c r="B5" s="14">
        <v>2409</v>
      </c>
      <c r="C5" s="15" t="s">
        <v>138</v>
      </c>
      <c r="D5" s="15" t="s">
        <v>139</v>
      </c>
      <c r="E5" s="15" t="s">
        <v>140</v>
      </c>
    </row>
    <row r="6" spans="1:21" x14ac:dyDescent="0.2">
      <c r="B6" s="14">
        <v>2423</v>
      </c>
      <c r="C6" s="15" t="s">
        <v>141</v>
      </c>
      <c r="D6" s="15" t="s">
        <v>142</v>
      </c>
      <c r="E6" s="15" t="s">
        <v>143</v>
      </c>
    </row>
    <row r="7" spans="1:21" x14ac:dyDescent="0.2">
      <c r="B7" s="14">
        <v>3162</v>
      </c>
      <c r="C7" s="15" t="s">
        <v>144</v>
      </c>
      <c r="D7" s="15" t="s">
        <v>145</v>
      </c>
      <c r="E7" s="15" t="s">
        <v>143</v>
      </c>
    </row>
    <row r="8" spans="1:21" x14ac:dyDescent="0.2">
      <c r="B8" s="14">
        <v>2607</v>
      </c>
      <c r="C8" s="15" t="s">
        <v>146</v>
      </c>
      <c r="D8" s="15" t="s">
        <v>147</v>
      </c>
      <c r="E8" s="15" t="s">
        <v>140</v>
      </c>
    </row>
    <row r="12" spans="1:21" x14ac:dyDescent="0.2">
      <c r="A12" t="s">
        <v>148</v>
      </c>
      <c r="B12" t="s">
        <v>149</v>
      </c>
      <c r="E12" t="s">
        <v>150</v>
      </c>
    </row>
    <row r="13" spans="1:21" x14ac:dyDescent="0.2">
      <c r="A13" t="s">
        <v>151</v>
      </c>
      <c r="B13" s="56" t="s">
        <v>152</v>
      </c>
      <c r="C13" s="53"/>
      <c r="D13" s="53"/>
      <c r="E13" s="53"/>
      <c r="F13" s="53"/>
      <c r="G13" s="53"/>
      <c r="H13" s="53"/>
      <c r="I13" s="53"/>
      <c r="J13" s="53"/>
      <c r="K13" s="53"/>
      <c r="L13" s="53"/>
      <c r="M13" s="53"/>
      <c r="N13" s="53"/>
      <c r="O13" s="53"/>
      <c r="P13" s="53"/>
      <c r="Q13" s="53"/>
      <c r="R13" s="53"/>
      <c r="S13" s="53"/>
      <c r="T13" s="53"/>
      <c r="U13" s="53"/>
    </row>
  </sheetData>
  <mergeCells count="1">
    <mergeCell ref="B13:U13"/>
  </mergeCells>
  <hyperlinks>
    <hyperlink ref="B13" r:id="rId1" display="url"/>
  </hyperlinks>
  <pageMargins left="0.78740157499999996" right="0.78740157499999996" top="0.984251969" bottom="0.984251969" header="0.5" footer="0.5"/>
  <pageSetup orientation="portrait" horizontalDpi="300" verticalDpi="300"/>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0"/>
  <sheetViews>
    <sheetView workbookViewId="0"/>
  </sheetViews>
  <sheetFormatPr defaultRowHeight="12.75" x14ac:dyDescent="0.2"/>
  <cols>
    <col min="2" max="2" width="15.42578125" customWidth="1"/>
    <col min="3" max="3" width="11.85546875" customWidth="1"/>
    <col min="4" max="4" width="69.28515625" customWidth="1"/>
    <col min="5" max="5" width="128" customWidth="1"/>
    <col min="6" max="6" width="22.7109375" customWidth="1"/>
  </cols>
  <sheetData>
    <row r="1" spans="1:6" x14ac:dyDescent="0.2">
      <c r="A1" t="s">
        <v>132</v>
      </c>
    </row>
    <row r="3" spans="1:6" x14ac:dyDescent="0.2">
      <c r="B3" s="1" t="s">
        <v>153</v>
      </c>
    </row>
    <row r="4" spans="1:6" x14ac:dyDescent="0.2">
      <c r="B4" t="s">
        <v>154</v>
      </c>
      <c r="C4" t="s">
        <v>155</v>
      </c>
      <c r="D4" t="s">
        <v>135</v>
      </c>
      <c r="E4" t="s">
        <v>136</v>
      </c>
      <c r="F4" t="s">
        <v>137</v>
      </c>
    </row>
    <row r="5" spans="1:6" x14ac:dyDescent="0.2">
      <c r="B5" s="14">
        <v>43</v>
      </c>
      <c r="C5" s="14" t="s">
        <v>156</v>
      </c>
      <c r="D5" s="15" t="s">
        <v>157</v>
      </c>
      <c r="E5" s="15" t="s">
        <v>158</v>
      </c>
      <c r="F5" s="15" t="s">
        <v>159</v>
      </c>
    </row>
    <row r="6" spans="1:6" x14ac:dyDescent="0.2">
      <c r="B6" s="14">
        <v>43</v>
      </c>
      <c r="C6" s="14" t="s">
        <v>160</v>
      </c>
      <c r="D6" s="15" t="s">
        <v>161</v>
      </c>
      <c r="E6" s="15" t="s">
        <v>161</v>
      </c>
      <c r="F6" s="15" t="s">
        <v>159</v>
      </c>
    </row>
    <row r="7" spans="1:6" x14ac:dyDescent="0.2">
      <c r="B7" s="1" t="s">
        <v>162</v>
      </c>
    </row>
    <row r="8" spans="1:6" x14ac:dyDescent="0.2">
      <c r="B8" t="s">
        <v>154</v>
      </c>
      <c r="C8" t="s">
        <v>155</v>
      </c>
      <c r="D8" t="s">
        <v>135</v>
      </c>
      <c r="E8" t="s">
        <v>136</v>
      </c>
      <c r="F8" t="s">
        <v>137</v>
      </c>
    </row>
    <row r="9" spans="1:6" x14ac:dyDescent="0.2">
      <c r="B9" s="14">
        <v>78</v>
      </c>
      <c r="C9" s="14" t="s">
        <v>156</v>
      </c>
      <c r="D9" s="15" t="s">
        <v>163</v>
      </c>
      <c r="E9" s="15" t="s">
        <v>163</v>
      </c>
      <c r="F9" s="15" t="s">
        <v>164</v>
      </c>
    </row>
    <row r="10" spans="1:6" x14ac:dyDescent="0.2">
      <c r="B10" s="14">
        <v>78</v>
      </c>
      <c r="C10" s="14" t="s">
        <v>165</v>
      </c>
      <c r="D10" s="15" t="s">
        <v>166</v>
      </c>
      <c r="E10" s="15" t="s">
        <v>166</v>
      </c>
      <c r="F10" s="15" t="s">
        <v>164</v>
      </c>
    </row>
    <row r="11" spans="1:6" x14ac:dyDescent="0.2">
      <c r="B11" s="14">
        <v>78</v>
      </c>
      <c r="C11" s="14" t="s">
        <v>167</v>
      </c>
      <c r="D11" s="15" t="s">
        <v>168</v>
      </c>
      <c r="E11" s="15" t="s">
        <v>169</v>
      </c>
      <c r="F11" s="15" t="s">
        <v>164</v>
      </c>
    </row>
    <row r="12" spans="1:6" x14ac:dyDescent="0.2">
      <c r="B12" s="1" t="s">
        <v>170</v>
      </c>
    </row>
    <row r="13" spans="1:6" x14ac:dyDescent="0.2">
      <c r="B13" t="s">
        <v>154</v>
      </c>
      <c r="C13" t="s">
        <v>155</v>
      </c>
      <c r="D13" t="s">
        <v>135</v>
      </c>
      <c r="E13" t="s">
        <v>136</v>
      </c>
      <c r="F13" t="s">
        <v>137</v>
      </c>
    </row>
    <row r="14" spans="1:6" x14ac:dyDescent="0.2">
      <c r="B14" s="14">
        <v>102</v>
      </c>
      <c r="C14" s="14" t="s">
        <v>156</v>
      </c>
      <c r="D14" s="15" t="s">
        <v>171</v>
      </c>
      <c r="E14" s="15" t="s">
        <v>171</v>
      </c>
      <c r="F14" s="15" t="s">
        <v>164</v>
      </c>
    </row>
    <row r="15" spans="1:6" x14ac:dyDescent="0.2">
      <c r="B15" s="14">
        <v>102</v>
      </c>
      <c r="C15" s="14" t="s">
        <v>105</v>
      </c>
      <c r="D15" s="15" t="s">
        <v>172</v>
      </c>
      <c r="E15" s="15" t="s">
        <v>172</v>
      </c>
      <c r="F15" s="15" t="s">
        <v>164</v>
      </c>
    </row>
    <row r="16" spans="1:6" x14ac:dyDescent="0.2">
      <c r="B16" s="14">
        <v>102</v>
      </c>
      <c r="C16" s="14" t="s">
        <v>106</v>
      </c>
      <c r="D16" s="15" t="s">
        <v>173</v>
      </c>
      <c r="E16" s="15" t="s">
        <v>173</v>
      </c>
      <c r="F16" s="15" t="s">
        <v>164</v>
      </c>
    </row>
    <row r="17" spans="2:6" x14ac:dyDescent="0.2">
      <c r="B17" s="14">
        <v>1035</v>
      </c>
      <c r="C17" s="14" t="s">
        <v>156</v>
      </c>
      <c r="D17" s="15" t="s">
        <v>174</v>
      </c>
      <c r="E17" s="15" t="s">
        <v>175</v>
      </c>
      <c r="F17" s="15" t="s">
        <v>176</v>
      </c>
    </row>
    <row r="18" spans="2:6" x14ac:dyDescent="0.2">
      <c r="B18" s="14">
        <v>1035</v>
      </c>
      <c r="C18" s="14" t="s">
        <v>177</v>
      </c>
      <c r="D18" s="15" t="s">
        <v>178</v>
      </c>
      <c r="E18" s="15" t="s">
        <v>179</v>
      </c>
      <c r="F18" s="15" t="s">
        <v>176</v>
      </c>
    </row>
    <row r="19" spans="2:6" x14ac:dyDescent="0.2">
      <c r="B19" s="14">
        <v>1035</v>
      </c>
      <c r="C19" s="14" t="s">
        <v>180</v>
      </c>
      <c r="D19" s="15" t="s">
        <v>181</v>
      </c>
      <c r="E19" s="15" t="s">
        <v>182</v>
      </c>
      <c r="F19" s="15" t="s">
        <v>176</v>
      </c>
    </row>
    <row r="20" spans="2:6" x14ac:dyDescent="0.2">
      <c r="B20" s="14">
        <v>1035</v>
      </c>
      <c r="C20" s="14" t="s">
        <v>183</v>
      </c>
      <c r="D20" s="15" t="s">
        <v>184</v>
      </c>
      <c r="E20" s="15" t="s">
        <v>185</v>
      </c>
      <c r="F20" s="15" t="s">
        <v>176</v>
      </c>
    </row>
    <row r="21" spans="2:6" x14ac:dyDescent="0.2">
      <c r="B21" s="14">
        <v>1035</v>
      </c>
      <c r="C21" s="14" t="s">
        <v>186</v>
      </c>
      <c r="D21" s="15" t="s">
        <v>187</v>
      </c>
      <c r="E21" s="15" t="s">
        <v>188</v>
      </c>
      <c r="F21" s="15" t="s">
        <v>176</v>
      </c>
    </row>
    <row r="22" spans="2:6" x14ac:dyDescent="0.2">
      <c r="B22" s="14">
        <v>1035</v>
      </c>
      <c r="C22" s="14" t="s">
        <v>189</v>
      </c>
      <c r="D22" s="15" t="s">
        <v>190</v>
      </c>
      <c r="E22" s="15" t="s">
        <v>191</v>
      </c>
      <c r="F22" s="15" t="s">
        <v>176</v>
      </c>
    </row>
    <row r="23" spans="2:6" x14ac:dyDescent="0.2">
      <c r="B23" s="14">
        <v>1035</v>
      </c>
      <c r="C23" s="14" t="s">
        <v>192</v>
      </c>
      <c r="D23" s="15" t="s">
        <v>193</v>
      </c>
      <c r="E23" s="15" t="s">
        <v>194</v>
      </c>
      <c r="F23" s="15" t="s">
        <v>176</v>
      </c>
    </row>
    <row r="24" spans="2:6" x14ac:dyDescent="0.2">
      <c r="B24" s="14">
        <v>1035</v>
      </c>
      <c r="C24" s="14" t="s">
        <v>195</v>
      </c>
      <c r="D24" s="15" t="s">
        <v>196</v>
      </c>
      <c r="E24" s="15" t="s">
        <v>197</v>
      </c>
      <c r="F24" s="15" t="s">
        <v>176</v>
      </c>
    </row>
    <row r="25" spans="2:6" x14ac:dyDescent="0.2">
      <c r="B25" s="14">
        <v>1035</v>
      </c>
      <c r="C25" s="14" t="s">
        <v>198</v>
      </c>
      <c r="D25" s="15" t="s">
        <v>199</v>
      </c>
      <c r="E25" s="15" t="s">
        <v>200</v>
      </c>
      <c r="F25" s="15" t="s">
        <v>176</v>
      </c>
    </row>
    <row r="26" spans="2:6" x14ac:dyDescent="0.2">
      <c r="B26" s="14">
        <v>1035</v>
      </c>
      <c r="C26" s="14" t="s">
        <v>201</v>
      </c>
      <c r="D26" s="15" t="s">
        <v>202</v>
      </c>
      <c r="E26" s="15" t="s">
        <v>203</v>
      </c>
      <c r="F26" s="15" t="s">
        <v>176</v>
      </c>
    </row>
    <row r="27" spans="2:6" x14ac:dyDescent="0.2">
      <c r="B27" s="14">
        <v>1035</v>
      </c>
      <c r="C27" s="14" t="s">
        <v>204</v>
      </c>
      <c r="D27" s="15" t="s">
        <v>205</v>
      </c>
      <c r="E27" s="15" t="s">
        <v>206</v>
      </c>
      <c r="F27" s="15" t="s">
        <v>176</v>
      </c>
    </row>
    <row r="28" spans="2:6" x14ac:dyDescent="0.2">
      <c r="B28" s="14">
        <v>1294</v>
      </c>
      <c r="C28" s="14" t="s">
        <v>156</v>
      </c>
      <c r="D28" s="15" t="s">
        <v>207</v>
      </c>
      <c r="E28" s="15" t="s">
        <v>208</v>
      </c>
      <c r="F28" s="15" t="s">
        <v>209</v>
      </c>
    </row>
    <row r="29" spans="2:6" x14ac:dyDescent="0.2">
      <c r="B29" s="14">
        <v>1294</v>
      </c>
      <c r="C29" s="14" t="s">
        <v>210</v>
      </c>
      <c r="D29" s="15" t="s">
        <v>211</v>
      </c>
      <c r="E29" s="15" t="s">
        <v>212</v>
      </c>
      <c r="F29" s="15" t="s">
        <v>209</v>
      </c>
    </row>
    <row r="30" spans="2:6" x14ac:dyDescent="0.2">
      <c r="B30" s="14">
        <v>1294</v>
      </c>
      <c r="C30" s="14" t="s">
        <v>213</v>
      </c>
      <c r="D30" s="15" t="s">
        <v>214</v>
      </c>
      <c r="E30" s="15" t="s">
        <v>215</v>
      </c>
      <c r="F30" s="15" t="s">
        <v>209</v>
      </c>
    </row>
    <row r="31" spans="2:6" x14ac:dyDescent="0.2">
      <c r="B31" s="14">
        <v>1294</v>
      </c>
      <c r="C31" s="14" t="s">
        <v>216</v>
      </c>
      <c r="D31" s="15" t="s">
        <v>217</v>
      </c>
      <c r="E31" s="15" t="s">
        <v>218</v>
      </c>
      <c r="F31" s="15" t="s">
        <v>209</v>
      </c>
    </row>
    <row r="32" spans="2:6" x14ac:dyDescent="0.2">
      <c r="B32" s="14">
        <v>3041</v>
      </c>
      <c r="C32" s="14" t="s">
        <v>156</v>
      </c>
      <c r="D32" s="15" t="s">
        <v>219</v>
      </c>
      <c r="E32" s="15" t="s">
        <v>220</v>
      </c>
      <c r="F32" s="15" t="s">
        <v>159</v>
      </c>
    </row>
    <row r="33" spans="2:6" x14ac:dyDescent="0.2">
      <c r="B33" s="14">
        <v>3041</v>
      </c>
      <c r="C33" s="14" t="s">
        <v>108</v>
      </c>
      <c r="D33" s="15" t="s">
        <v>221</v>
      </c>
      <c r="E33" s="15" t="s">
        <v>221</v>
      </c>
      <c r="F33" s="15" t="s">
        <v>159</v>
      </c>
    </row>
    <row r="34" spans="2:6" x14ac:dyDescent="0.2">
      <c r="B34" s="14">
        <v>3044</v>
      </c>
      <c r="C34" s="14" t="s">
        <v>156</v>
      </c>
      <c r="D34" s="15" t="s">
        <v>222</v>
      </c>
      <c r="E34" s="15" t="s">
        <v>223</v>
      </c>
      <c r="F34" s="15" t="s">
        <v>159</v>
      </c>
    </row>
    <row r="35" spans="2:6" x14ac:dyDescent="0.2">
      <c r="B35" s="14">
        <v>3044</v>
      </c>
      <c r="C35" s="14" t="s">
        <v>224</v>
      </c>
      <c r="D35" s="15" t="s">
        <v>91</v>
      </c>
      <c r="E35" s="15" t="s">
        <v>91</v>
      </c>
      <c r="F35" s="15" t="s">
        <v>225</v>
      </c>
    </row>
    <row r="36" spans="2:6" x14ac:dyDescent="0.2">
      <c r="B36" s="14">
        <v>3044</v>
      </c>
      <c r="C36" s="14" t="s">
        <v>226</v>
      </c>
      <c r="D36" s="15" t="s">
        <v>227</v>
      </c>
      <c r="E36" s="15" t="s">
        <v>227</v>
      </c>
      <c r="F36" s="15" t="s">
        <v>225</v>
      </c>
    </row>
    <row r="37" spans="2:6" x14ac:dyDescent="0.2">
      <c r="B37" s="14">
        <v>3044</v>
      </c>
      <c r="C37" s="14" t="s">
        <v>228</v>
      </c>
      <c r="D37" s="15" t="s">
        <v>229</v>
      </c>
      <c r="E37" s="15" t="s">
        <v>229</v>
      </c>
      <c r="F37" s="15" t="s">
        <v>159</v>
      </c>
    </row>
    <row r="38" spans="2:6" x14ac:dyDescent="0.2">
      <c r="B38" s="14">
        <v>3044</v>
      </c>
      <c r="C38" s="14" t="s">
        <v>230</v>
      </c>
      <c r="D38" s="15" t="s">
        <v>231</v>
      </c>
      <c r="E38" s="15" t="s">
        <v>231</v>
      </c>
      <c r="F38" s="15" t="s">
        <v>159</v>
      </c>
    </row>
    <row r="39" spans="2:6" x14ac:dyDescent="0.2">
      <c r="B39" s="14">
        <v>3049</v>
      </c>
      <c r="C39" s="14" t="s">
        <v>156</v>
      </c>
      <c r="D39" s="15" t="s">
        <v>232</v>
      </c>
      <c r="E39" s="15" t="s">
        <v>233</v>
      </c>
      <c r="F39" s="15" t="s">
        <v>159</v>
      </c>
    </row>
    <row r="40" spans="2:6" x14ac:dyDescent="0.2">
      <c r="B40" s="14">
        <v>3049</v>
      </c>
      <c r="C40" s="14" t="s">
        <v>105</v>
      </c>
      <c r="D40" s="15" t="s">
        <v>234</v>
      </c>
      <c r="E40" s="15" t="s">
        <v>234</v>
      </c>
      <c r="F40" s="15" t="s">
        <v>159</v>
      </c>
    </row>
    <row r="41" spans="2:6" x14ac:dyDescent="0.2">
      <c r="B41" s="14">
        <v>3049</v>
      </c>
      <c r="C41" s="14" t="s">
        <v>224</v>
      </c>
      <c r="D41" s="15" t="s">
        <v>235</v>
      </c>
      <c r="E41" s="15" t="s">
        <v>235</v>
      </c>
      <c r="F41" s="15" t="s">
        <v>225</v>
      </c>
    </row>
    <row r="42" spans="2:6" x14ac:dyDescent="0.2">
      <c r="B42" s="14">
        <v>3049</v>
      </c>
      <c r="C42" s="14" t="s">
        <v>226</v>
      </c>
      <c r="D42" s="15" t="s">
        <v>236</v>
      </c>
      <c r="E42" s="15" t="s">
        <v>236</v>
      </c>
      <c r="F42" s="15" t="s">
        <v>225</v>
      </c>
    </row>
    <row r="43" spans="2:6" x14ac:dyDescent="0.2">
      <c r="B43" s="14">
        <v>3055</v>
      </c>
      <c r="C43" s="14" t="s">
        <v>156</v>
      </c>
      <c r="D43" s="15" t="s">
        <v>237</v>
      </c>
      <c r="E43" s="15" t="s">
        <v>238</v>
      </c>
      <c r="F43" s="15" t="s">
        <v>239</v>
      </c>
    </row>
    <row r="44" spans="2:6" x14ac:dyDescent="0.2">
      <c r="B44" s="14">
        <v>3055</v>
      </c>
      <c r="C44" s="14" t="s">
        <v>105</v>
      </c>
      <c r="D44" s="15" t="s">
        <v>240</v>
      </c>
      <c r="E44" s="15" t="s">
        <v>240</v>
      </c>
      <c r="F44" s="15" t="s">
        <v>159</v>
      </c>
    </row>
    <row r="45" spans="2:6" x14ac:dyDescent="0.2">
      <c r="B45" s="14">
        <v>3055</v>
      </c>
      <c r="C45" s="14" t="s">
        <v>106</v>
      </c>
      <c r="D45" s="15" t="s">
        <v>241</v>
      </c>
      <c r="E45" s="15" t="s">
        <v>241</v>
      </c>
      <c r="F45" s="15" t="s">
        <v>159</v>
      </c>
    </row>
    <row r="46" spans="2:6" x14ac:dyDescent="0.2">
      <c r="B46" s="14">
        <v>3055</v>
      </c>
      <c r="C46" s="14" t="s">
        <v>108</v>
      </c>
      <c r="D46" s="15" t="s">
        <v>242</v>
      </c>
      <c r="E46" s="15" t="s">
        <v>242</v>
      </c>
      <c r="F46" s="15" t="s">
        <v>159</v>
      </c>
    </row>
    <row r="47" spans="2:6" x14ac:dyDescent="0.2">
      <c r="B47" s="14">
        <v>3055</v>
      </c>
      <c r="C47" s="14" t="s">
        <v>243</v>
      </c>
      <c r="D47" s="15" t="s">
        <v>244</v>
      </c>
      <c r="E47" s="15" t="s">
        <v>244</v>
      </c>
      <c r="F47" s="15" t="s">
        <v>225</v>
      </c>
    </row>
    <row r="48" spans="2:6" x14ac:dyDescent="0.2">
      <c r="B48" s="14">
        <v>3072</v>
      </c>
      <c r="C48" s="14" t="s">
        <v>156</v>
      </c>
      <c r="D48" s="15" t="s">
        <v>245</v>
      </c>
      <c r="E48" s="15" t="s">
        <v>245</v>
      </c>
      <c r="F48" s="15" t="s">
        <v>239</v>
      </c>
    </row>
    <row r="49" spans="2:6" x14ac:dyDescent="0.2">
      <c r="B49" s="14">
        <v>3072</v>
      </c>
      <c r="C49" s="14" t="s">
        <v>106</v>
      </c>
      <c r="D49" s="15" t="s">
        <v>246</v>
      </c>
      <c r="E49" s="15" t="s">
        <v>247</v>
      </c>
      <c r="F49" s="15" t="s">
        <v>248</v>
      </c>
    </row>
    <row r="50" spans="2:6" x14ac:dyDescent="0.2">
      <c r="B50" s="14">
        <v>3072</v>
      </c>
      <c r="C50" s="14" t="s">
        <v>108</v>
      </c>
      <c r="D50" s="15" t="s">
        <v>249</v>
      </c>
      <c r="E50" s="15" t="s">
        <v>250</v>
      </c>
      <c r="F50" s="15" t="s">
        <v>248</v>
      </c>
    </row>
    <row r="51" spans="2:6" x14ac:dyDescent="0.2">
      <c r="B51" s="14">
        <v>3072</v>
      </c>
      <c r="C51" s="14" t="s">
        <v>228</v>
      </c>
      <c r="D51" s="15" t="s">
        <v>251</v>
      </c>
      <c r="E51" s="15" t="s">
        <v>252</v>
      </c>
      <c r="F51" s="15" t="s">
        <v>248</v>
      </c>
    </row>
    <row r="52" spans="2:6" x14ac:dyDescent="0.2">
      <c r="B52" s="14">
        <v>3072</v>
      </c>
      <c r="C52" s="14" t="s">
        <v>253</v>
      </c>
      <c r="D52" s="15" t="s">
        <v>254</v>
      </c>
      <c r="E52" s="15" t="s">
        <v>255</v>
      </c>
      <c r="F52" s="15" t="s">
        <v>248</v>
      </c>
    </row>
    <row r="53" spans="2:6" x14ac:dyDescent="0.2">
      <c r="B53" s="14">
        <v>3072</v>
      </c>
      <c r="C53" s="14" t="s">
        <v>256</v>
      </c>
      <c r="D53" s="15" t="s">
        <v>257</v>
      </c>
      <c r="E53" s="15" t="s">
        <v>258</v>
      </c>
      <c r="F53" s="15" t="s">
        <v>239</v>
      </c>
    </row>
    <row r="54" spans="2:6" x14ac:dyDescent="0.2">
      <c r="B54" s="14">
        <v>3078</v>
      </c>
      <c r="C54" s="14" t="s">
        <v>156</v>
      </c>
      <c r="D54" s="15" t="s">
        <v>259</v>
      </c>
      <c r="E54" s="15" t="s">
        <v>260</v>
      </c>
      <c r="F54" s="15" t="s">
        <v>239</v>
      </c>
    </row>
    <row r="55" spans="2:6" x14ac:dyDescent="0.2">
      <c r="B55" s="14">
        <v>3078</v>
      </c>
      <c r="C55" s="14" t="s">
        <v>105</v>
      </c>
      <c r="D55" s="15" t="s">
        <v>61</v>
      </c>
      <c r="E55" s="15" t="s">
        <v>261</v>
      </c>
      <c r="F55" s="15" t="s">
        <v>239</v>
      </c>
    </row>
    <row r="56" spans="2:6" x14ac:dyDescent="0.2">
      <c r="B56" s="14">
        <v>3078</v>
      </c>
      <c r="C56" s="14" t="s">
        <v>224</v>
      </c>
      <c r="D56" s="15" t="s">
        <v>58</v>
      </c>
      <c r="E56" s="15" t="s">
        <v>262</v>
      </c>
      <c r="F56" s="15" t="s">
        <v>239</v>
      </c>
    </row>
    <row r="57" spans="2:6" x14ac:dyDescent="0.2">
      <c r="B57" s="14">
        <v>3078</v>
      </c>
      <c r="C57" s="14" t="s">
        <v>263</v>
      </c>
      <c r="D57" s="15" t="s">
        <v>59</v>
      </c>
      <c r="E57" s="15" t="s">
        <v>264</v>
      </c>
      <c r="F57" s="15" t="s">
        <v>239</v>
      </c>
    </row>
    <row r="58" spans="2:6" x14ac:dyDescent="0.2">
      <c r="B58" s="14">
        <v>3078</v>
      </c>
      <c r="C58" s="14" t="s">
        <v>265</v>
      </c>
      <c r="D58" s="15" t="s">
        <v>60</v>
      </c>
      <c r="E58" s="15" t="s">
        <v>266</v>
      </c>
      <c r="F58" s="15" t="s">
        <v>239</v>
      </c>
    </row>
    <row r="59" spans="2:6" x14ac:dyDescent="0.2">
      <c r="B59" s="14">
        <v>3078</v>
      </c>
      <c r="C59" s="14" t="s">
        <v>267</v>
      </c>
      <c r="D59" s="15" t="s">
        <v>268</v>
      </c>
      <c r="E59" s="15" t="s">
        <v>268</v>
      </c>
      <c r="F59" s="15" t="s">
        <v>225</v>
      </c>
    </row>
    <row r="60" spans="2:6" x14ac:dyDescent="0.2">
      <c r="B60" s="14">
        <v>3078</v>
      </c>
      <c r="C60" s="14" t="s">
        <v>228</v>
      </c>
      <c r="D60" s="15" t="s">
        <v>57</v>
      </c>
      <c r="E60" s="15" t="s">
        <v>269</v>
      </c>
      <c r="F60" s="15" t="s">
        <v>239</v>
      </c>
    </row>
    <row r="61" spans="2:6" x14ac:dyDescent="0.2">
      <c r="B61" s="14">
        <v>3078</v>
      </c>
      <c r="C61" s="14" t="s">
        <v>243</v>
      </c>
      <c r="D61" s="15" t="s">
        <v>56</v>
      </c>
      <c r="E61" s="15" t="s">
        <v>270</v>
      </c>
      <c r="F61" s="15" t="s">
        <v>239</v>
      </c>
    </row>
    <row r="62" spans="2:6" x14ac:dyDescent="0.2">
      <c r="B62" s="14">
        <v>3078</v>
      </c>
      <c r="C62" s="14" t="s">
        <v>256</v>
      </c>
      <c r="D62" s="15" t="s">
        <v>62</v>
      </c>
      <c r="E62" s="15" t="s">
        <v>271</v>
      </c>
      <c r="F62" s="15" t="s">
        <v>239</v>
      </c>
    </row>
    <row r="63" spans="2:6" x14ac:dyDescent="0.2">
      <c r="B63" s="14">
        <v>3079</v>
      </c>
      <c r="C63" s="14" t="s">
        <v>156</v>
      </c>
      <c r="D63" s="15" t="s">
        <v>272</v>
      </c>
      <c r="E63" s="15" t="s">
        <v>273</v>
      </c>
      <c r="F63" s="15" t="s">
        <v>239</v>
      </c>
    </row>
    <row r="64" spans="2:6" x14ac:dyDescent="0.2">
      <c r="B64" s="14">
        <v>3079</v>
      </c>
      <c r="C64" s="14" t="s">
        <v>105</v>
      </c>
      <c r="D64" s="15" t="s">
        <v>274</v>
      </c>
      <c r="E64" s="15" t="s">
        <v>275</v>
      </c>
      <c r="F64" s="15" t="s">
        <v>239</v>
      </c>
    </row>
    <row r="65" spans="2:6" x14ac:dyDescent="0.2">
      <c r="B65" s="14">
        <v>3079</v>
      </c>
      <c r="C65" s="14" t="s">
        <v>276</v>
      </c>
      <c r="D65" s="15" t="s">
        <v>277</v>
      </c>
      <c r="E65" s="15" t="s">
        <v>278</v>
      </c>
      <c r="F65" s="15" t="s">
        <v>239</v>
      </c>
    </row>
    <row r="66" spans="2:6" x14ac:dyDescent="0.2">
      <c r="B66" s="14">
        <v>3079</v>
      </c>
      <c r="C66" s="14" t="s">
        <v>106</v>
      </c>
      <c r="D66" s="15" t="s">
        <v>279</v>
      </c>
      <c r="E66" s="15" t="s">
        <v>280</v>
      </c>
      <c r="F66" s="15" t="s">
        <v>239</v>
      </c>
    </row>
    <row r="67" spans="2:6" x14ac:dyDescent="0.2">
      <c r="B67" s="14">
        <v>3079</v>
      </c>
      <c r="C67" s="14" t="s">
        <v>107</v>
      </c>
      <c r="D67" s="15" t="s">
        <v>281</v>
      </c>
      <c r="E67" s="15" t="s">
        <v>282</v>
      </c>
      <c r="F67" s="15" t="s">
        <v>239</v>
      </c>
    </row>
    <row r="68" spans="2:6" x14ac:dyDescent="0.2">
      <c r="B68" s="14">
        <v>3079</v>
      </c>
      <c r="C68" s="14" t="s">
        <v>108</v>
      </c>
      <c r="D68" s="15" t="s">
        <v>283</v>
      </c>
      <c r="E68" s="15" t="s">
        <v>284</v>
      </c>
      <c r="F68" s="15" t="s">
        <v>239</v>
      </c>
    </row>
    <row r="69" spans="2:6" x14ac:dyDescent="0.2">
      <c r="B69" s="14">
        <v>3079</v>
      </c>
      <c r="C69" s="14" t="s">
        <v>285</v>
      </c>
      <c r="D69" s="15" t="s">
        <v>286</v>
      </c>
      <c r="E69" s="15" t="s">
        <v>287</v>
      </c>
      <c r="F69" s="15" t="s">
        <v>239</v>
      </c>
    </row>
    <row r="70" spans="2:6" x14ac:dyDescent="0.2">
      <c r="B70" s="14">
        <v>3079</v>
      </c>
      <c r="C70" s="14" t="s">
        <v>228</v>
      </c>
      <c r="D70" s="15" t="s">
        <v>288</v>
      </c>
      <c r="E70" s="15" t="s">
        <v>289</v>
      </c>
      <c r="F70" s="15" t="s">
        <v>239</v>
      </c>
    </row>
    <row r="71" spans="2:6" x14ac:dyDescent="0.2">
      <c r="B71" s="14">
        <v>3079</v>
      </c>
      <c r="C71" s="14" t="s">
        <v>230</v>
      </c>
      <c r="D71" s="15" t="s">
        <v>290</v>
      </c>
      <c r="E71" s="15" t="s">
        <v>291</v>
      </c>
      <c r="F71" s="15" t="s">
        <v>239</v>
      </c>
    </row>
    <row r="72" spans="2:6" x14ac:dyDescent="0.2">
      <c r="B72" s="14">
        <v>3079</v>
      </c>
      <c r="C72" s="14" t="s">
        <v>243</v>
      </c>
      <c r="D72" s="15" t="s">
        <v>292</v>
      </c>
      <c r="E72" s="15" t="s">
        <v>293</v>
      </c>
      <c r="F72" s="15" t="s">
        <v>239</v>
      </c>
    </row>
    <row r="73" spans="2:6" x14ac:dyDescent="0.2">
      <c r="B73" s="14">
        <v>3079</v>
      </c>
      <c r="C73" s="14" t="s">
        <v>294</v>
      </c>
      <c r="D73" s="15" t="s">
        <v>62</v>
      </c>
      <c r="E73" s="15" t="s">
        <v>62</v>
      </c>
      <c r="F73" s="15" t="s">
        <v>225</v>
      </c>
    </row>
    <row r="74" spans="2:6" x14ac:dyDescent="0.2">
      <c r="B74" s="14">
        <v>3197</v>
      </c>
      <c r="C74" s="14" t="s">
        <v>156</v>
      </c>
      <c r="D74" s="15" t="s">
        <v>295</v>
      </c>
      <c r="E74" s="15" t="s">
        <v>295</v>
      </c>
      <c r="F74" s="15" t="s">
        <v>239</v>
      </c>
    </row>
    <row r="75" spans="2:6" x14ac:dyDescent="0.2">
      <c r="B75" s="14">
        <v>3197</v>
      </c>
      <c r="C75" s="14" t="s">
        <v>265</v>
      </c>
      <c r="D75" s="15" t="s">
        <v>296</v>
      </c>
      <c r="E75" s="15" t="s">
        <v>297</v>
      </c>
      <c r="F75" s="15" t="s">
        <v>239</v>
      </c>
    </row>
    <row r="76" spans="2:6" x14ac:dyDescent="0.2">
      <c r="B76" s="14">
        <v>3235</v>
      </c>
      <c r="C76" s="14" t="s">
        <v>156</v>
      </c>
      <c r="D76" s="15" t="s">
        <v>298</v>
      </c>
      <c r="E76" s="15" t="s">
        <v>298</v>
      </c>
      <c r="F76" s="15" t="s">
        <v>225</v>
      </c>
    </row>
    <row r="77" spans="2:6" x14ac:dyDescent="0.2">
      <c r="B77" s="14">
        <v>3235</v>
      </c>
      <c r="C77" s="14" t="s">
        <v>106</v>
      </c>
      <c r="D77" s="15" t="s">
        <v>299</v>
      </c>
      <c r="E77" s="15" t="s">
        <v>299</v>
      </c>
      <c r="F77" s="15" t="s">
        <v>225</v>
      </c>
    </row>
    <row r="78" spans="2:6" x14ac:dyDescent="0.2">
      <c r="B78" s="14">
        <v>3240</v>
      </c>
      <c r="C78" s="14" t="s">
        <v>156</v>
      </c>
      <c r="D78" s="15" t="s">
        <v>300</v>
      </c>
      <c r="E78" s="15" t="s">
        <v>300</v>
      </c>
      <c r="F78" s="15" t="s">
        <v>225</v>
      </c>
    </row>
    <row r="79" spans="2:6" x14ac:dyDescent="0.2">
      <c r="B79" s="14">
        <v>3240</v>
      </c>
      <c r="C79" s="14" t="s">
        <v>301</v>
      </c>
      <c r="D79" s="15" t="s">
        <v>302</v>
      </c>
      <c r="E79" s="15" t="s">
        <v>302</v>
      </c>
      <c r="F79" s="15" t="s">
        <v>225</v>
      </c>
    </row>
    <row r="80" spans="2:6" x14ac:dyDescent="0.2">
      <c r="B80" s="14">
        <v>3240</v>
      </c>
      <c r="C80" s="14" t="s">
        <v>303</v>
      </c>
      <c r="D80" s="15" t="s">
        <v>304</v>
      </c>
      <c r="E80" s="15" t="s">
        <v>304</v>
      </c>
      <c r="F80" s="15" t="s">
        <v>225</v>
      </c>
    </row>
    <row r="81" spans="2:6" x14ac:dyDescent="0.2">
      <c r="B81" s="14">
        <v>3249</v>
      </c>
      <c r="C81" s="14" t="s">
        <v>156</v>
      </c>
      <c r="D81" s="15" t="s">
        <v>305</v>
      </c>
      <c r="E81" s="15" t="s">
        <v>305</v>
      </c>
      <c r="F81" s="15" t="s">
        <v>225</v>
      </c>
    </row>
    <row r="82" spans="2:6" x14ac:dyDescent="0.2">
      <c r="B82" s="14">
        <v>3249</v>
      </c>
      <c r="C82" s="14" t="s">
        <v>301</v>
      </c>
      <c r="D82" s="15" t="s">
        <v>306</v>
      </c>
      <c r="E82" s="15" t="s">
        <v>307</v>
      </c>
      <c r="F82" s="15" t="s">
        <v>225</v>
      </c>
    </row>
    <row r="83" spans="2:6" x14ac:dyDescent="0.2">
      <c r="B83" s="14">
        <v>3249</v>
      </c>
      <c r="C83" s="14" t="s">
        <v>308</v>
      </c>
      <c r="D83" s="15" t="s">
        <v>309</v>
      </c>
      <c r="E83" s="15" t="s">
        <v>310</v>
      </c>
      <c r="F83" s="15" t="s">
        <v>225</v>
      </c>
    </row>
    <row r="84" spans="2:6" x14ac:dyDescent="0.2">
      <c r="B84" s="14">
        <v>3249</v>
      </c>
      <c r="C84" s="14" t="s">
        <v>311</v>
      </c>
      <c r="D84" s="15" t="s">
        <v>312</v>
      </c>
      <c r="E84" s="15" t="s">
        <v>313</v>
      </c>
      <c r="F84" s="15" t="s">
        <v>225</v>
      </c>
    </row>
    <row r="85" spans="2:6" x14ac:dyDescent="0.2">
      <c r="B85" s="14">
        <v>3249</v>
      </c>
      <c r="C85" s="14" t="s">
        <v>314</v>
      </c>
      <c r="D85" s="15" t="s">
        <v>315</v>
      </c>
      <c r="E85" s="15" t="s">
        <v>316</v>
      </c>
      <c r="F85" s="15" t="s">
        <v>225</v>
      </c>
    </row>
    <row r="86" spans="2:6" x14ac:dyDescent="0.2">
      <c r="B86" s="14">
        <v>3249</v>
      </c>
      <c r="C86" s="14" t="s">
        <v>317</v>
      </c>
      <c r="D86" s="15" t="s">
        <v>318</v>
      </c>
      <c r="E86" s="15" t="s">
        <v>318</v>
      </c>
      <c r="F86" s="15" t="s">
        <v>225</v>
      </c>
    </row>
    <row r="87" spans="2:6" x14ac:dyDescent="0.2">
      <c r="B87" s="14">
        <v>3249</v>
      </c>
      <c r="C87" s="14" t="s">
        <v>319</v>
      </c>
      <c r="D87" s="15" t="s">
        <v>320</v>
      </c>
      <c r="E87" s="15" t="s">
        <v>320</v>
      </c>
      <c r="F87" s="15" t="s">
        <v>225</v>
      </c>
    </row>
    <row r="88" spans="2:6" x14ac:dyDescent="0.2">
      <c r="B88" s="14">
        <v>3265</v>
      </c>
      <c r="C88" s="14" t="s">
        <v>156</v>
      </c>
      <c r="D88" s="15" t="s">
        <v>321</v>
      </c>
      <c r="E88" s="15" t="s">
        <v>321</v>
      </c>
      <c r="F88" s="15" t="s">
        <v>225</v>
      </c>
    </row>
    <row r="89" spans="2:6" x14ac:dyDescent="0.2">
      <c r="B89" s="14">
        <v>3265</v>
      </c>
      <c r="C89" s="14" t="s">
        <v>311</v>
      </c>
      <c r="D89" s="15" t="s">
        <v>96</v>
      </c>
      <c r="E89" s="15" t="s">
        <v>96</v>
      </c>
      <c r="F89" s="15" t="s">
        <v>225</v>
      </c>
    </row>
    <row r="90" spans="2:6" x14ac:dyDescent="0.2">
      <c r="B90" s="14">
        <v>3265</v>
      </c>
      <c r="C90" s="14" t="s">
        <v>314</v>
      </c>
      <c r="D90" s="15" t="s">
        <v>92</v>
      </c>
      <c r="E90" s="15" t="s">
        <v>92</v>
      </c>
      <c r="F90" s="15" t="s">
        <v>225</v>
      </c>
    </row>
    <row r="91" spans="2:6" x14ac:dyDescent="0.2">
      <c r="B91" s="14">
        <v>3301</v>
      </c>
      <c r="C91" s="14" t="s">
        <v>156</v>
      </c>
      <c r="D91" s="15" t="s">
        <v>322</v>
      </c>
      <c r="E91" s="15" t="s">
        <v>322</v>
      </c>
      <c r="F91" s="15" t="s">
        <v>225</v>
      </c>
    </row>
    <row r="92" spans="2:6" x14ac:dyDescent="0.2">
      <c r="B92" s="14">
        <v>3301</v>
      </c>
      <c r="C92" s="14" t="s">
        <v>323</v>
      </c>
      <c r="D92" s="15" t="s">
        <v>324</v>
      </c>
      <c r="E92" s="15" t="s">
        <v>324</v>
      </c>
      <c r="F92" s="15" t="s">
        <v>225</v>
      </c>
    </row>
    <row r="93" spans="2:6" x14ac:dyDescent="0.2">
      <c r="B93" s="14">
        <v>3303</v>
      </c>
      <c r="C93" s="14" t="s">
        <v>156</v>
      </c>
      <c r="D93" s="15" t="s">
        <v>325</v>
      </c>
      <c r="E93" s="15" t="s">
        <v>325</v>
      </c>
      <c r="F93" s="15" t="s">
        <v>225</v>
      </c>
    </row>
    <row r="94" spans="2:6" x14ac:dyDescent="0.2">
      <c r="B94" s="14">
        <v>3303</v>
      </c>
      <c r="C94" s="14" t="s">
        <v>224</v>
      </c>
      <c r="D94" s="15" t="s">
        <v>326</v>
      </c>
      <c r="E94" s="15" t="s">
        <v>326</v>
      </c>
      <c r="F94" s="15" t="s">
        <v>225</v>
      </c>
    </row>
    <row r="95" spans="2:6" x14ac:dyDescent="0.2">
      <c r="B95" s="14">
        <v>3303</v>
      </c>
      <c r="C95" s="14" t="s">
        <v>327</v>
      </c>
      <c r="D95" s="15" t="s">
        <v>328</v>
      </c>
      <c r="E95" s="15" t="s">
        <v>328</v>
      </c>
      <c r="F95" s="15" t="s">
        <v>225</v>
      </c>
    </row>
    <row r="96" spans="2:6" x14ac:dyDescent="0.2">
      <c r="B96" s="14">
        <v>3303</v>
      </c>
      <c r="C96" s="14" t="s">
        <v>329</v>
      </c>
      <c r="D96" s="15" t="s">
        <v>330</v>
      </c>
      <c r="E96" s="15" t="s">
        <v>330</v>
      </c>
      <c r="F96" s="15" t="s">
        <v>225</v>
      </c>
    </row>
    <row r="97" spans="2:6" x14ac:dyDescent="0.2">
      <c r="B97" s="14">
        <v>3303</v>
      </c>
      <c r="C97" s="14" t="s">
        <v>331</v>
      </c>
      <c r="D97" s="15" t="s">
        <v>332</v>
      </c>
      <c r="E97" s="15" t="s">
        <v>332</v>
      </c>
      <c r="F97" s="15" t="s">
        <v>225</v>
      </c>
    </row>
    <row r="98" spans="2:6" x14ac:dyDescent="0.2">
      <c r="B98" s="14">
        <v>3303</v>
      </c>
      <c r="C98" s="14" t="s">
        <v>263</v>
      </c>
      <c r="D98" s="15" t="s">
        <v>333</v>
      </c>
      <c r="E98" s="15" t="s">
        <v>333</v>
      </c>
      <c r="F98" s="15" t="s">
        <v>225</v>
      </c>
    </row>
    <row r="99" spans="2:6" x14ac:dyDescent="0.2">
      <c r="B99" s="14">
        <v>3303</v>
      </c>
      <c r="C99" s="14" t="s">
        <v>334</v>
      </c>
      <c r="D99" s="15" t="s">
        <v>335</v>
      </c>
      <c r="E99" s="15" t="s">
        <v>335</v>
      </c>
      <c r="F99" s="15" t="s">
        <v>225</v>
      </c>
    </row>
    <row r="100" spans="2:6" x14ac:dyDescent="0.2">
      <c r="B100" s="14">
        <v>3303</v>
      </c>
      <c r="C100" s="14" t="s">
        <v>265</v>
      </c>
      <c r="D100" s="15" t="s">
        <v>336</v>
      </c>
      <c r="E100" s="15" t="s">
        <v>336</v>
      </c>
      <c r="F100" s="15" t="s">
        <v>225</v>
      </c>
    </row>
    <row r="101" spans="2:6" x14ac:dyDescent="0.2">
      <c r="B101" s="14">
        <v>3313</v>
      </c>
      <c r="C101" s="14" t="s">
        <v>156</v>
      </c>
      <c r="D101" s="15" t="s">
        <v>337</v>
      </c>
      <c r="E101" s="15" t="s">
        <v>337</v>
      </c>
      <c r="F101" s="15" t="s">
        <v>159</v>
      </c>
    </row>
    <row r="102" spans="2:6" x14ac:dyDescent="0.2">
      <c r="B102" s="14">
        <v>3313</v>
      </c>
      <c r="C102" s="14" t="s">
        <v>224</v>
      </c>
      <c r="D102" s="15" t="s">
        <v>338</v>
      </c>
      <c r="E102" s="15" t="s">
        <v>338</v>
      </c>
      <c r="F102" s="15" t="s">
        <v>225</v>
      </c>
    </row>
    <row r="103" spans="2:6" x14ac:dyDescent="0.2">
      <c r="B103" s="14">
        <v>3315</v>
      </c>
      <c r="C103" s="14" t="s">
        <v>156</v>
      </c>
      <c r="D103" s="15" t="s">
        <v>339</v>
      </c>
      <c r="E103" s="15" t="s">
        <v>339</v>
      </c>
      <c r="F103" s="15" t="s">
        <v>225</v>
      </c>
    </row>
    <row r="104" spans="2:6" x14ac:dyDescent="0.2">
      <c r="B104" s="14">
        <v>3315</v>
      </c>
      <c r="C104" s="14" t="s">
        <v>105</v>
      </c>
      <c r="D104" s="15" t="s">
        <v>340</v>
      </c>
      <c r="E104" s="15" t="s">
        <v>340</v>
      </c>
      <c r="F104" s="15" t="s">
        <v>225</v>
      </c>
    </row>
    <row r="105" spans="2:6" x14ac:dyDescent="0.2">
      <c r="B105" s="14">
        <v>3316</v>
      </c>
      <c r="C105" s="14" t="s">
        <v>156</v>
      </c>
      <c r="D105" s="15" t="s">
        <v>341</v>
      </c>
      <c r="E105" s="15" t="s">
        <v>341</v>
      </c>
      <c r="F105" s="15" t="s">
        <v>225</v>
      </c>
    </row>
    <row r="106" spans="2:6" x14ac:dyDescent="0.2">
      <c r="B106" s="14">
        <v>3316</v>
      </c>
      <c r="C106" s="14" t="s">
        <v>105</v>
      </c>
      <c r="D106" s="15" t="s">
        <v>342</v>
      </c>
      <c r="E106" s="15" t="s">
        <v>342</v>
      </c>
      <c r="F106" s="15" t="s">
        <v>225</v>
      </c>
    </row>
    <row r="107" spans="2:6" x14ac:dyDescent="0.2">
      <c r="B107" s="14">
        <v>3325</v>
      </c>
      <c r="C107" s="14" t="s">
        <v>156</v>
      </c>
      <c r="D107" s="15" t="s">
        <v>343</v>
      </c>
      <c r="E107" s="15" t="s">
        <v>343</v>
      </c>
      <c r="F107" s="15" t="s">
        <v>225</v>
      </c>
    </row>
    <row r="108" spans="2:6" x14ac:dyDescent="0.2">
      <c r="B108" s="14">
        <v>3325</v>
      </c>
      <c r="C108" s="14" t="s">
        <v>344</v>
      </c>
      <c r="D108" s="15" t="s">
        <v>345</v>
      </c>
      <c r="E108" s="15" t="s">
        <v>345</v>
      </c>
      <c r="F108" s="15" t="s">
        <v>225</v>
      </c>
    </row>
    <row r="109" spans="2:6" x14ac:dyDescent="0.2">
      <c r="B109" s="14">
        <v>3325</v>
      </c>
      <c r="C109" s="14" t="s">
        <v>301</v>
      </c>
      <c r="D109" s="15" t="s">
        <v>346</v>
      </c>
      <c r="E109" s="15" t="s">
        <v>346</v>
      </c>
      <c r="F109" s="15" t="s">
        <v>225</v>
      </c>
    </row>
    <row r="110" spans="2:6" x14ac:dyDescent="0.2">
      <c r="B110" s="14">
        <v>3325</v>
      </c>
      <c r="C110" s="14" t="s">
        <v>314</v>
      </c>
      <c r="D110" s="15" t="s">
        <v>347</v>
      </c>
      <c r="E110" s="15" t="s">
        <v>347</v>
      </c>
      <c r="F110" s="15" t="s">
        <v>225</v>
      </c>
    </row>
    <row r="111" spans="2:6" x14ac:dyDescent="0.2">
      <c r="B111" s="14">
        <v>3325</v>
      </c>
      <c r="C111" s="14" t="s">
        <v>303</v>
      </c>
      <c r="D111" s="15" t="s">
        <v>348</v>
      </c>
      <c r="E111" s="15" t="s">
        <v>348</v>
      </c>
      <c r="F111" s="15" t="s">
        <v>225</v>
      </c>
    </row>
    <row r="112" spans="2:6" x14ac:dyDescent="0.2">
      <c r="B112" s="14">
        <v>3325</v>
      </c>
      <c r="C112" s="14" t="s">
        <v>317</v>
      </c>
      <c r="D112" s="15" t="s">
        <v>349</v>
      </c>
      <c r="E112" s="15" t="s">
        <v>349</v>
      </c>
      <c r="F112" s="15" t="s">
        <v>225</v>
      </c>
    </row>
    <row r="113" spans="2:6" x14ac:dyDescent="0.2">
      <c r="B113" s="14">
        <v>3325</v>
      </c>
      <c r="C113" s="14" t="s">
        <v>319</v>
      </c>
      <c r="D113" s="15" t="s">
        <v>350</v>
      </c>
      <c r="E113" s="15" t="s">
        <v>350</v>
      </c>
      <c r="F113" s="15" t="s">
        <v>225</v>
      </c>
    </row>
    <row r="114" spans="2:6" x14ac:dyDescent="0.2">
      <c r="B114" s="14">
        <v>5661</v>
      </c>
      <c r="C114" s="14" t="s">
        <v>156</v>
      </c>
      <c r="D114" s="15" t="s">
        <v>351</v>
      </c>
      <c r="E114" s="15" t="s">
        <v>351</v>
      </c>
      <c r="F114" s="15" t="s">
        <v>164</v>
      </c>
    </row>
    <row r="115" spans="2:6" x14ac:dyDescent="0.2">
      <c r="B115" s="14">
        <v>5661</v>
      </c>
      <c r="C115" s="14" t="s">
        <v>105</v>
      </c>
      <c r="D115" s="15" t="s">
        <v>352</v>
      </c>
      <c r="E115" s="15" t="s">
        <v>353</v>
      </c>
      <c r="F115" s="15" t="s">
        <v>164</v>
      </c>
    </row>
    <row r="116" spans="2:6" x14ac:dyDescent="0.2">
      <c r="B116" s="14">
        <v>5661</v>
      </c>
      <c r="C116" s="14" t="s">
        <v>106</v>
      </c>
      <c r="D116" s="15" t="s">
        <v>354</v>
      </c>
      <c r="E116" s="15" t="s">
        <v>355</v>
      </c>
      <c r="F116" s="15" t="s">
        <v>164</v>
      </c>
    </row>
    <row r="117" spans="2:6" x14ac:dyDescent="0.2">
      <c r="B117" s="14">
        <v>5661</v>
      </c>
      <c r="C117" s="14" t="s">
        <v>107</v>
      </c>
      <c r="D117" s="15" t="s">
        <v>356</v>
      </c>
      <c r="E117" s="15" t="s">
        <v>357</v>
      </c>
      <c r="F117" s="15" t="s">
        <v>164</v>
      </c>
    </row>
    <row r="118" spans="2:6" x14ac:dyDescent="0.2">
      <c r="B118" s="14">
        <v>5784</v>
      </c>
      <c r="C118" s="14" t="s">
        <v>156</v>
      </c>
      <c r="D118" s="15" t="s">
        <v>358</v>
      </c>
      <c r="E118" s="15" t="s">
        <v>358</v>
      </c>
      <c r="F118" s="15" t="s">
        <v>209</v>
      </c>
    </row>
    <row r="119" spans="2:6" x14ac:dyDescent="0.2">
      <c r="B119" s="14">
        <v>5784</v>
      </c>
      <c r="C119" s="14" t="s">
        <v>359</v>
      </c>
      <c r="D119" s="15" t="s">
        <v>360</v>
      </c>
      <c r="E119" s="15" t="s">
        <v>361</v>
      </c>
      <c r="F119" s="15" t="s">
        <v>209</v>
      </c>
    </row>
    <row r="120" spans="2:6" x14ac:dyDescent="0.2">
      <c r="B120" s="14">
        <v>5784</v>
      </c>
      <c r="C120" s="14" t="s">
        <v>362</v>
      </c>
      <c r="D120" s="15" t="s">
        <v>363</v>
      </c>
      <c r="E120" s="15" t="s">
        <v>364</v>
      </c>
      <c r="F120" s="15" t="s">
        <v>209</v>
      </c>
    </row>
    <row r="121" spans="2:6" x14ac:dyDescent="0.2">
      <c r="B121" s="14">
        <v>5784</v>
      </c>
      <c r="C121" s="14" t="s">
        <v>365</v>
      </c>
      <c r="D121" s="15" t="s">
        <v>366</v>
      </c>
      <c r="E121" s="15" t="s">
        <v>367</v>
      </c>
      <c r="F121" s="15" t="s">
        <v>209</v>
      </c>
    </row>
    <row r="122" spans="2:6" x14ac:dyDescent="0.2">
      <c r="B122" s="14">
        <v>5788</v>
      </c>
      <c r="C122" s="14" t="s">
        <v>156</v>
      </c>
      <c r="D122" s="15" t="s">
        <v>368</v>
      </c>
      <c r="E122" s="15" t="s">
        <v>368</v>
      </c>
      <c r="F122" s="15" t="s">
        <v>164</v>
      </c>
    </row>
    <row r="123" spans="2:6" x14ac:dyDescent="0.2">
      <c r="B123" s="14">
        <v>5788</v>
      </c>
      <c r="C123" s="14" t="s">
        <v>105</v>
      </c>
      <c r="D123" s="15" t="s">
        <v>369</v>
      </c>
      <c r="E123" s="15" t="s">
        <v>369</v>
      </c>
      <c r="F123" s="15" t="s">
        <v>164</v>
      </c>
    </row>
    <row r="124" spans="2:6" x14ac:dyDescent="0.2">
      <c r="B124" s="14">
        <v>5788</v>
      </c>
      <c r="C124" s="14" t="s">
        <v>106</v>
      </c>
      <c r="D124" s="15" t="s">
        <v>370</v>
      </c>
      <c r="E124" s="15" t="s">
        <v>370</v>
      </c>
      <c r="F124" s="15" t="s">
        <v>164</v>
      </c>
    </row>
    <row r="125" spans="2:6" x14ac:dyDescent="0.2">
      <c r="B125" s="14">
        <v>5788</v>
      </c>
      <c r="C125" s="14" t="s">
        <v>107</v>
      </c>
      <c r="D125" s="15" t="s">
        <v>371</v>
      </c>
      <c r="E125" s="15" t="s">
        <v>371</v>
      </c>
      <c r="F125" s="15" t="s">
        <v>164</v>
      </c>
    </row>
    <row r="126" spans="2:6" x14ac:dyDescent="0.2">
      <c r="B126" s="14">
        <v>5788</v>
      </c>
      <c r="C126" s="14" t="s">
        <v>108</v>
      </c>
      <c r="D126" s="15" t="s">
        <v>372</v>
      </c>
      <c r="E126" s="15" t="s">
        <v>372</v>
      </c>
      <c r="F126" s="15" t="s">
        <v>164</v>
      </c>
    </row>
    <row r="127" spans="2:6" x14ac:dyDescent="0.2">
      <c r="B127" s="14">
        <v>5910</v>
      </c>
      <c r="C127" s="14" t="s">
        <v>156</v>
      </c>
      <c r="D127" s="15" t="s">
        <v>373</v>
      </c>
      <c r="E127" s="15" t="s">
        <v>373</v>
      </c>
      <c r="F127" s="15" t="s">
        <v>176</v>
      </c>
    </row>
    <row r="128" spans="2:6" x14ac:dyDescent="0.2">
      <c r="B128" s="14">
        <v>5910</v>
      </c>
      <c r="C128" s="14" t="s">
        <v>314</v>
      </c>
      <c r="D128" s="15" t="s">
        <v>374</v>
      </c>
      <c r="E128" s="15" t="s">
        <v>374</v>
      </c>
      <c r="F128" s="15" t="s">
        <v>176</v>
      </c>
    </row>
    <row r="129" spans="1:21" x14ac:dyDescent="0.2">
      <c r="B129" s="14">
        <v>7600</v>
      </c>
      <c r="C129" s="14" t="s">
        <v>156</v>
      </c>
      <c r="D129" s="15" t="s">
        <v>375</v>
      </c>
      <c r="E129" s="15" t="s">
        <v>375</v>
      </c>
      <c r="F129" s="15" t="s">
        <v>164</v>
      </c>
    </row>
    <row r="130" spans="1:21" x14ac:dyDescent="0.2">
      <c r="B130" s="14">
        <v>7600</v>
      </c>
      <c r="C130" s="14" t="s">
        <v>105</v>
      </c>
      <c r="D130" s="15" t="s">
        <v>105</v>
      </c>
      <c r="E130" s="15" t="s">
        <v>105</v>
      </c>
      <c r="F130" s="15" t="s">
        <v>164</v>
      </c>
    </row>
    <row r="131" spans="1:21" x14ac:dyDescent="0.2">
      <c r="B131" s="14">
        <v>7600</v>
      </c>
      <c r="C131" s="14" t="s">
        <v>106</v>
      </c>
      <c r="D131" s="15" t="s">
        <v>106</v>
      </c>
      <c r="E131" s="15" t="s">
        <v>106</v>
      </c>
      <c r="F131" s="15" t="s">
        <v>164</v>
      </c>
    </row>
    <row r="132" spans="1:21" x14ac:dyDescent="0.2">
      <c r="B132" s="14">
        <v>7600</v>
      </c>
      <c r="C132" s="14" t="s">
        <v>107</v>
      </c>
      <c r="D132" s="15" t="s">
        <v>107</v>
      </c>
      <c r="E132" s="15" t="s">
        <v>107</v>
      </c>
      <c r="F132" s="15" t="s">
        <v>164</v>
      </c>
    </row>
    <row r="133" spans="1:21" x14ac:dyDescent="0.2">
      <c r="B133" s="14">
        <v>7600</v>
      </c>
      <c r="C133" s="14" t="s">
        <v>108</v>
      </c>
      <c r="D133" s="15" t="s">
        <v>108</v>
      </c>
      <c r="E133" s="15" t="s">
        <v>108</v>
      </c>
      <c r="F133" s="15" t="s">
        <v>164</v>
      </c>
    </row>
    <row r="134" spans="1:21" x14ac:dyDescent="0.2">
      <c r="B134" s="14">
        <v>7601</v>
      </c>
      <c r="C134" s="14" t="s">
        <v>156</v>
      </c>
      <c r="D134" s="15" t="s">
        <v>376</v>
      </c>
      <c r="E134" s="15" t="s">
        <v>376</v>
      </c>
      <c r="F134" s="15" t="s">
        <v>164</v>
      </c>
    </row>
    <row r="135" spans="1:21" x14ac:dyDescent="0.2">
      <c r="B135" s="14">
        <v>7601</v>
      </c>
      <c r="C135" s="14" t="s">
        <v>377</v>
      </c>
      <c r="D135" s="15" t="s">
        <v>378</v>
      </c>
      <c r="E135" s="15" t="s">
        <v>378</v>
      </c>
      <c r="F135" s="15" t="s">
        <v>164</v>
      </c>
    </row>
    <row r="139" spans="1:21" x14ac:dyDescent="0.2">
      <c r="A139" t="s">
        <v>148</v>
      </c>
      <c r="B139" t="s">
        <v>149</v>
      </c>
      <c r="E139" t="s">
        <v>150</v>
      </c>
    </row>
    <row r="140" spans="1:21" x14ac:dyDescent="0.2">
      <c r="A140" t="s">
        <v>151</v>
      </c>
      <c r="B140" s="56" t="s">
        <v>152</v>
      </c>
      <c r="C140" s="53"/>
      <c r="D140" s="53"/>
      <c r="E140" s="53"/>
      <c r="F140" s="53"/>
      <c r="G140" s="53"/>
      <c r="H140" s="53"/>
      <c r="I140" s="53"/>
      <c r="J140" s="53"/>
      <c r="K140" s="53"/>
      <c r="L140" s="53"/>
      <c r="M140" s="53"/>
      <c r="N140" s="53"/>
      <c r="O140" s="53"/>
      <c r="P140" s="53"/>
      <c r="Q140" s="53"/>
      <c r="R140" s="53"/>
      <c r="S140" s="53"/>
      <c r="T140" s="53"/>
      <c r="U140" s="53"/>
    </row>
  </sheetData>
  <mergeCells count="1">
    <mergeCell ref="B140:U140"/>
  </mergeCells>
  <hyperlinks>
    <hyperlink ref="B140" r:id="rId1" display="url"/>
  </hyperlinks>
  <pageMargins left="0.78740157499999996" right="0.78740157499999996" top="0.984251969" bottom="0.984251969" header="0.5" footer="0.5"/>
  <pageSetup orientation="portrait" horizontalDpi="300" verticalDpi="300"/>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0"/>
  <sheetViews>
    <sheetView workbookViewId="0">
      <selection activeCell="D31" sqref="D31"/>
    </sheetView>
  </sheetViews>
  <sheetFormatPr defaultRowHeight="12.75" x14ac:dyDescent="0.2"/>
  <cols>
    <col min="2" max="2" width="49.5703125" customWidth="1"/>
    <col min="7" max="7" width="15" customWidth="1"/>
  </cols>
  <sheetData>
    <row r="1" spans="2:11" x14ac:dyDescent="0.2">
      <c r="C1" s="68" t="s">
        <v>161</v>
      </c>
      <c r="D1" s="69"/>
      <c r="E1" s="69"/>
      <c r="F1" s="69"/>
      <c r="G1" s="68" t="s">
        <v>432</v>
      </c>
      <c r="H1" s="68"/>
    </row>
    <row r="2" spans="2:11" x14ac:dyDescent="0.2">
      <c r="B2" t="s">
        <v>408</v>
      </c>
      <c r="C2" t="s">
        <v>409</v>
      </c>
      <c r="E2" t="s">
        <v>112</v>
      </c>
      <c r="J2" s="40" t="s">
        <v>444</v>
      </c>
      <c r="K2" s="39" t="s">
        <v>445</v>
      </c>
    </row>
    <row r="3" spans="2:11" x14ac:dyDescent="0.2">
      <c r="C3" t="s">
        <v>410</v>
      </c>
      <c r="D3" t="s">
        <v>411</v>
      </c>
      <c r="E3" t="s">
        <v>4</v>
      </c>
      <c r="F3" t="s">
        <v>5</v>
      </c>
      <c r="G3" t="s">
        <v>410</v>
      </c>
      <c r="H3" t="s">
        <v>411</v>
      </c>
    </row>
    <row r="4" spans="2:11" x14ac:dyDescent="0.2">
      <c r="B4" t="s">
        <v>409</v>
      </c>
      <c r="C4">
        <v>733</v>
      </c>
      <c r="D4">
        <v>100</v>
      </c>
      <c r="E4">
        <v>400</v>
      </c>
      <c r="F4">
        <v>333</v>
      </c>
      <c r="G4">
        <v>238986</v>
      </c>
    </row>
    <row r="5" spans="2:11" x14ac:dyDescent="0.2">
      <c r="B5" t="s">
        <v>412</v>
      </c>
    </row>
    <row r="6" spans="2:11" x14ac:dyDescent="0.2">
      <c r="B6" s="29" t="s">
        <v>413</v>
      </c>
      <c r="C6" s="29">
        <v>35</v>
      </c>
      <c r="D6" s="43">
        <v>4.8</v>
      </c>
      <c r="E6" s="29">
        <v>28</v>
      </c>
      <c r="F6" s="29">
        <v>7</v>
      </c>
      <c r="G6" s="30">
        <v>8262</v>
      </c>
      <c r="H6" s="42">
        <f>(G6/$G$4)*100</f>
        <v>3.4571062740076828</v>
      </c>
    </row>
    <row r="7" spans="2:11" x14ac:dyDescent="0.2">
      <c r="B7" s="29" t="s">
        <v>414</v>
      </c>
      <c r="C7" s="29">
        <v>153</v>
      </c>
      <c r="D7" s="44">
        <v>20.9</v>
      </c>
      <c r="E7" s="29">
        <v>104</v>
      </c>
      <c r="F7" s="29">
        <v>49</v>
      </c>
      <c r="G7" s="30">
        <v>68785</v>
      </c>
      <c r="H7" s="42">
        <f t="shared" ref="H7:H17" si="0">(G7/$G$4)*100</f>
        <v>28.782020704141665</v>
      </c>
    </row>
    <row r="8" spans="2:11" x14ac:dyDescent="0.2">
      <c r="B8" s="29" t="s">
        <v>415</v>
      </c>
      <c r="C8" s="29">
        <v>49</v>
      </c>
      <c r="D8" s="43">
        <v>6.7</v>
      </c>
      <c r="E8" s="29">
        <v>41</v>
      </c>
      <c r="F8" s="29">
        <v>8</v>
      </c>
      <c r="G8" s="30">
        <v>15324</v>
      </c>
      <c r="H8" s="42">
        <f t="shared" si="0"/>
        <v>6.4120910848334214</v>
      </c>
    </row>
    <row r="9" spans="2:11" x14ac:dyDescent="0.2">
      <c r="B9" s="29" t="s">
        <v>416</v>
      </c>
      <c r="C9" s="29">
        <v>107</v>
      </c>
      <c r="D9" s="43">
        <v>14.6</v>
      </c>
      <c r="E9" s="29">
        <v>58</v>
      </c>
      <c r="F9" s="29">
        <v>49</v>
      </c>
      <c r="G9" s="30">
        <v>23243</v>
      </c>
      <c r="H9" s="42">
        <f t="shared" si="0"/>
        <v>9.725674307281599</v>
      </c>
    </row>
    <row r="10" spans="2:11" x14ac:dyDescent="0.2">
      <c r="B10" s="29" t="s">
        <v>417</v>
      </c>
      <c r="C10" s="29">
        <v>38</v>
      </c>
      <c r="D10" s="43">
        <v>5.2</v>
      </c>
      <c r="E10" s="29">
        <v>26</v>
      </c>
      <c r="F10" s="29">
        <v>12</v>
      </c>
      <c r="G10" s="30">
        <v>11864</v>
      </c>
      <c r="H10" s="42">
        <f t="shared" si="0"/>
        <v>4.9643075326588164</v>
      </c>
    </row>
    <row r="11" spans="2:11" x14ac:dyDescent="0.2">
      <c r="B11" s="29" t="s">
        <v>418</v>
      </c>
      <c r="C11" s="29">
        <v>10</v>
      </c>
      <c r="D11" s="44">
        <v>1.4</v>
      </c>
      <c r="E11" s="29">
        <v>5</v>
      </c>
      <c r="F11" s="29">
        <v>5</v>
      </c>
      <c r="G11" s="30">
        <v>7148</v>
      </c>
      <c r="H11" s="42">
        <f t="shared" si="0"/>
        <v>2.9909701823537782</v>
      </c>
    </row>
    <row r="12" spans="2:11" x14ac:dyDescent="0.2">
      <c r="B12" s="29" t="s">
        <v>419</v>
      </c>
      <c r="C12" s="29">
        <v>18</v>
      </c>
      <c r="D12" s="43">
        <v>2.5</v>
      </c>
      <c r="E12" s="29">
        <v>11</v>
      </c>
      <c r="F12" s="29">
        <v>7</v>
      </c>
      <c r="G12" s="30">
        <v>4808</v>
      </c>
      <c r="H12" s="42">
        <f t="shared" si="0"/>
        <v>2.0118333291489878</v>
      </c>
    </row>
    <row r="13" spans="2:11" x14ac:dyDescent="0.2">
      <c r="B13" s="29" t="s">
        <v>420</v>
      </c>
      <c r="C13" s="29">
        <v>26</v>
      </c>
      <c r="D13" s="43">
        <v>3.5</v>
      </c>
      <c r="E13" s="29">
        <v>11</v>
      </c>
      <c r="F13" s="29">
        <v>15</v>
      </c>
      <c r="G13" s="30">
        <v>4833</v>
      </c>
      <c r="H13" s="42">
        <f t="shared" si="0"/>
        <v>2.0222941929652785</v>
      </c>
    </row>
    <row r="14" spans="2:11" x14ac:dyDescent="0.2">
      <c r="B14" s="29" t="s">
        <v>421</v>
      </c>
      <c r="C14" s="29">
        <v>56</v>
      </c>
      <c r="D14" s="43">
        <v>7.6</v>
      </c>
      <c r="E14" s="29">
        <v>27</v>
      </c>
      <c r="F14" s="29">
        <v>29</v>
      </c>
      <c r="G14" s="30">
        <v>13537</v>
      </c>
      <c r="H14" s="42">
        <f t="shared" si="0"/>
        <v>5.6643485392449771</v>
      </c>
    </row>
    <row r="15" spans="2:11" x14ac:dyDescent="0.2">
      <c r="B15" s="29" t="s">
        <v>422</v>
      </c>
      <c r="C15" s="29">
        <v>45</v>
      </c>
      <c r="D15" s="43">
        <v>6.1</v>
      </c>
      <c r="E15" s="29">
        <v>23</v>
      </c>
      <c r="F15" s="29">
        <v>22</v>
      </c>
      <c r="G15" s="30">
        <v>13638</v>
      </c>
      <c r="H15" s="42">
        <f t="shared" si="0"/>
        <v>5.7066104290627901</v>
      </c>
    </row>
    <row r="16" spans="2:11" x14ac:dyDescent="0.2">
      <c r="B16" s="29" t="s">
        <v>423</v>
      </c>
      <c r="C16" s="29">
        <v>42</v>
      </c>
      <c r="D16" s="44">
        <v>5.7</v>
      </c>
      <c r="E16" s="29">
        <v>9</v>
      </c>
      <c r="F16" s="29">
        <v>33</v>
      </c>
      <c r="G16" s="30">
        <v>14507</v>
      </c>
      <c r="H16" s="42">
        <f t="shared" si="0"/>
        <v>6.0702300553170474</v>
      </c>
    </row>
    <row r="17" spans="2:8" x14ac:dyDescent="0.2">
      <c r="B17" s="29" t="s">
        <v>424</v>
      </c>
      <c r="C17" s="29">
        <v>61</v>
      </c>
      <c r="D17" s="43">
        <v>8.3000000000000007</v>
      </c>
      <c r="E17" s="29">
        <v>13</v>
      </c>
      <c r="F17" s="29">
        <v>48</v>
      </c>
      <c r="G17" s="30">
        <v>16760</v>
      </c>
      <c r="H17" s="42">
        <f t="shared" si="0"/>
        <v>7.0129631024411472</v>
      </c>
    </row>
    <row r="18" spans="2:8" x14ac:dyDescent="0.2">
      <c r="B18" s="29" t="s">
        <v>425</v>
      </c>
      <c r="C18" s="29">
        <v>73</v>
      </c>
      <c r="D18" s="44">
        <v>10</v>
      </c>
      <c r="E18" s="29">
        <v>36</v>
      </c>
      <c r="F18" s="29">
        <v>37</v>
      </c>
      <c r="G18" s="30">
        <v>29410</v>
      </c>
      <c r="H18" s="42">
        <f>(G18/$G$4)*100</f>
        <v>12.306160193484137</v>
      </c>
    </row>
    <row r="19" spans="2:8" x14ac:dyDescent="0.2">
      <c r="B19" t="s">
        <v>426</v>
      </c>
    </row>
    <row r="20" spans="2:8" x14ac:dyDescent="0.2">
      <c r="B20" t="s">
        <v>427</v>
      </c>
      <c r="C20">
        <v>37</v>
      </c>
      <c r="D20">
        <v>5</v>
      </c>
      <c r="E20">
        <v>13</v>
      </c>
      <c r="F20">
        <v>24</v>
      </c>
    </row>
    <row r="21" spans="2:8" x14ac:dyDescent="0.2">
      <c r="B21" t="s">
        <v>428</v>
      </c>
      <c r="C21">
        <v>278</v>
      </c>
      <c r="D21">
        <v>37.9</v>
      </c>
      <c r="E21">
        <v>181</v>
      </c>
      <c r="F21">
        <v>97</v>
      </c>
    </row>
    <row r="22" spans="2:8" x14ac:dyDescent="0.2">
      <c r="B22" t="s">
        <v>429</v>
      </c>
      <c r="C22">
        <v>278</v>
      </c>
      <c r="D22">
        <v>37.9</v>
      </c>
      <c r="E22">
        <v>140</v>
      </c>
      <c r="F22">
        <v>138</v>
      </c>
    </row>
    <row r="23" spans="2:8" x14ac:dyDescent="0.2">
      <c r="B23" t="s">
        <v>430</v>
      </c>
      <c r="C23">
        <v>21</v>
      </c>
      <c r="D23">
        <v>2.9</v>
      </c>
      <c r="E23">
        <v>7</v>
      </c>
      <c r="F23">
        <v>14</v>
      </c>
    </row>
    <row r="24" spans="2:8" x14ac:dyDescent="0.2">
      <c r="B24" t="s">
        <v>431</v>
      </c>
      <c r="C24">
        <v>8</v>
      </c>
      <c r="D24">
        <v>1.1000000000000001</v>
      </c>
      <c r="E24">
        <v>2</v>
      </c>
      <c r="F24">
        <v>6</v>
      </c>
    </row>
    <row r="25" spans="2:8" x14ac:dyDescent="0.2">
      <c r="B25" t="s">
        <v>26</v>
      </c>
      <c r="C25">
        <v>108</v>
      </c>
      <c r="D25">
        <v>14.7</v>
      </c>
      <c r="E25">
        <v>55</v>
      </c>
      <c r="F25">
        <v>53</v>
      </c>
    </row>
    <row r="27" spans="2:8" x14ac:dyDescent="0.2">
      <c r="C27" s="45" t="s">
        <v>449</v>
      </c>
      <c r="D27" s="45" t="s">
        <v>450</v>
      </c>
      <c r="E27" s="45" t="s">
        <v>451</v>
      </c>
    </row>
    <row r="28" spans="2:8" x14ac:dyDescent="0.2">
      <c r="B28" s="45" t="s">
        <v>446</v>
      </c>
      <c r="C28" s="29">
        <v>4.8</v>
      </c>
      <c r="D28" s="29">
        <v>3.46</v>
      </c>
      <c r="E28" s="29"/>
    </row>
    <row r="29" spans="2:8" x14ac:dyDescent="0.2">
      <c r="B29" s="45" t="s">
        <v>447</v>
      </c>
      <c r="C29" s="29">
        <v>27.6</v>
      </c>
      <c r="D29" s="29">
        <v>35.19</v>
      </c>
      <c r="E29" s="29"/>
    </row>
    <row r="30" spans="2:8" x14ac:dyDescent="0.2">
      <c r="B30" s="45" t="s">
        <v>448</v>
      </c>
      <c r="C30" s="29">
        <f>100-C29-C28</f>
        <v>67.600000000000009</v>
      </c>
      <c r="D30" s="29">
        <f>100-D28-D29</f>
        <v>61.350000000000009</v>
      </c>
      <c r="E30" s="29"/>
    </row>
  </sheetData>
  <mergeCells count="2">
    <mergeCell ref="C1:F1"/>
    <mergeCell ref="G1:H1"/>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opLeftCell="A7" workbookViewId="0">
      <selection activeCell="G9" sqref="G9"/>
    </sheetView>
  </sheetViews>
  <sheetFormatPr defaultRowHeight="12.75" x14ac:dyDescent="0.2"/>
  <cols>
    <col min="1" max="1" width="9.140625" style="31"/>
    <col min="2" max="2" width="9.7109375" style="31" customWidth="1"/>
    <col min="3" max="4" width="11.5703125" style="31" customWidth="1"/>
    <col min="5" max="5" width="8" style="31" customWidth="1"/>
    <col min="6" max="6" width="14" style="31" customWidth="1"/>
    <col min="7" max="7" width="15.85546875" style="31" customWidth="1"/>
    <col min="8" max="16384" width="9.140625" style="31"/>
  </cols>
  <sheetData>
    <row r="1" spans="1:7" x14ac:dyDescent="0.2">
      <c r="A1" s="31" t="s">
        <v>0</v>
      </c>
    </row>
    <row r="3" spans="1:7" x14ac:dyDescent="0.2">
      <c r="B3" s="38" t="s">
        <v>443</v>
      </c>
    </row>
    <row r="4" spans="1:7" x14ac:dyDescent="0.2">
      <c r="F4" s="37" t="s">
        <v>14</v>
      </c>
      <c r="G4" s="31" t="s">
        <v>15</v>
      </c>
    </row>
    <row r="5" spans="1:7" x14ac:dyDescent="0.2">
      <c r="F5" s="37" t="s">
        <v>442</v>
      </c>
      <c r="G5" s="31" t="s">
        <v>441</v>
      </c>
    </row>
    <row r="7" spans="1:7" x14ac:dyDescent="0.2">
      <c r="B7" s="70" t="s">
        <v>2</v>
      </c>
      <c r="C7" s="71"/>
      <c r="D7" s="71"/>
      <c r="E7" s="71"/>
      <c r="F7" s="71"/>
      <c r="G7" s="36" t="s">
        <v>440</v>
      </c>
    </row>
    <row r="8" spans="1:7" ht="13.5" thickBot="1" x14ac:dyDescent="0.25">
      <c r="B8" s="72" t="s">
        <v>144</v>
      </c>
      <c r="C8" s="73" t="s">
        <v>439</v>
      </c>
      <c r="D8" s="74" t="s">
        <v>437</v>
      </c>
      <c r="E8" s="71"/>
      <c r="F8" s="71"/>
      <c r="G8" s="34">
        <v>547916</v>
      </c>
    </row>
    <row r="9" spans="1:7" ht="13.5" thickBot="1" x14ac:dyDescent="0.25">
      <c r="B9" s="71"/>
      <c r="C9" s="71"/>
      <c r="D9" s="73" t="s">
        <v>438</v>
      </c>
      <c r="E9" s="74" t="s">
        <v>437</v>
      </c>
      <c r="F9" s="71"/>
      <c r="G9" s="34">
        <v>238986</v>
      </c>
    </row>
    <row r="10" spans="1:7" ht="39" thickBot="1" x14ac:dyDescent="0.25">
      <c r="B10" s="71"/>
      <c r="C10" s="71"/>
      <c r="D10" s="71"/>
      <c r="E10" s="73" t="s">
        <v>436</v>
      </c>
      <c r="F10" s="35" t="s">
        <v>413</v>
      </c>
      <c r="G10" s="34">
        <v>8262</v>
      </c>
    </row>
    <row r="11" spans="1:7" x14ac:dyDescent="0.2">
      <c r="B11" s="71"/>
      <c r="C11" s="71"/>
      <c r="D11" s="71"/>
      <c r="E11" s="71"/>
      <c r="F11" s="35" t="s">
        <v>414</v>
      </c>
      <c r="G11" s="34">
        <v>68785</v>
      </c>
    </row>
    <row r="12" spans="1:7" x14ac:dyDescent="0.2">
      <c r="B12" s="71"/>
      <c r="C12" s="71"/>
      <c r="D12" s="71"/>
      <c r="E12" s="71"/>
      <c r="F12" s="35" t="s">
        <v>415</v>
      </c>
      <c r="G12" s="34">
        <v>15324</v>
      </c>
    </row>
    <row r="13" spans="1:7" ht="76.5" x14ac:dyDescent="0.2">
      <c r="B13" s="71"/>
      <c r="C13" s="71"/>
      <c r="D13" s="71"/>
      <c r="E13" s="71"/>
      <c r="F13" s="35" t="s">
        <v>416</v>
      </c>
      <c r="G13" s="34">
        <v>23243</v>
      </c>
    </row>
    <row r="14" spans="1:7" ht="25.5" x14ac:dyDescent="0.2">
      <c r="B14" s="71"/>
      <c r="C14" s="71"/>
      <c r="D14" s="71"/>
      <c r="E14" s="71"/>
      <c r="F14" s="35" t="s">
        <v>417</v>
      </c>
      <c r="G14" s="34">
        <v>11864</v>
      </c>
    </row>
    <row r="15" spans="1:7" ht="38.25" x14ac:dyDescent="0.2">
      <c r="B15" s="71"/>
      <c r="C15" s="71"/>
      <c r="D15" s="71"/>
      <c r="E15" s="71"/>
      <c r="F15" s="35" t="s">
        <v>418</v>
      </c>
      <c r="G15" s="34">
        <v>7148</v>
      </c>
    </row>
    <row r="16" spans="1:7" ht="38.25" x14ac:dyDescent="0.2">
      <c r="B16" s="71"/>
      <c r="C16" s="71"/>
      <c r="D16" s="71"/>
      <c r="E16" s="71"/>
      <c r="F16" s="35" t="s">
        <v>419</v>
      </c>
      <c r="G16" s="34">
        <v>4808</v>
      </c>
    </row>
    <row r="17" spans="1:8" ht="25.5" x14ac:dyDescent="0.2">
      <c r="B17" s="71"/>
      <c r="C17" s="71"/>
      <c r="D17" s="71"/>
      <c r="E17" s="71"/>
      <c r="F17" s="35" t="s">
        <v>420</v>
      </c>
      <c r="G17" s="34">
        <v>4833</v>
      </c>
    </row>
    <row r="18" spans="1:8" ht="140.25" x14ac:dyDescent="0.2">
      <c r="B18" s="71"/>
      <c r="C18" s="71"/>
      <c r="D18" s="71"/>
      <c r="E18" s="71"/>
      <c r="F18" s="35" t="s">
        <v>435</v>
      </c>
      <c r="G18" s="34">
        <v>13537</v>
      </c>
    </row>
    <row r="19" spans="1:8" ht="63.75" x14ac:dyDescent="0.2">
      <c r="B19" s="71"/>
      <c r="C19" s="71"/>
      <c r="D19" s="71"/>
      <c r="E19" s="71"/>
      <c r="F19" s="35" t="s">
        <v>422</v>
      </c>
      <c r="G19" s="34">
        <v>13638</v>
      </c>
    </row>
    <row r="20" spans="1:8" x14ac:dyDescent="0.2">
      <c r="B20" s="71"/>
      <c r="C20" s="71"/>
      <c r="D20" s="71"/>
      <c r="E20" s="71"/>
      <c r="F20" s="35" t="s">
        <v>423</v>
      </c>
      <c r="G20" s="34">
        <v>14507</v>
      </c>
    </row>
    <row r="21" spans="1:8" ht="25.5" x14ac:dyDescent="0.2">
      <c r="B21" s="71"/>
      <c r="C21" s="71"/>
      <c r="D21" s="71"/>
      <c r="E21" s="71"/>
      <c r="F21" s="35" t="s">
        <v>424</v>
      </c>
      <c r="G21" s="34">
        <v>16760</v>
      </c>
    </row>
    <row r="22" spans="1:8" ht="13.5" thickBot="1" x14ac:dyDescent="0.25">
      <c r="B22" s="71"/>
      <c r="C22" s="71"/>
      <c r="D22" s="71"/>
      <c r="E22" s="71"/>
      <c r="F22" s="33" t="s">
        <v>425</v>
      </c>
      <c r="G22" s="32">
        <v>29410</v>
      </c>
    </row>
    <row r="23" spans="1:8" x14ac:dyDescent="0.2">
      <c r="B23" s="31" t="s">
        <v>434</v>
      </c>
    </row>
    <row r="26" spans="1:8" x14ac:dyDescent="0.2">
      <c r="A26" s="31" t="s">
        <v>148</v>
      </c>
      <c r="B26" s="31" t="s">
        <v>149</v>
      </c>
      <c r="H26" s="31" t="s">
        <v>433</v>
      </c>
    </row>
  </sheetData>
  <mergeCells count="7">
    <mergeCell ref="B7:F7"/>
    <mergeCell ref="B8:B22"/>
    <mergeCell ref="C8:C22"/>
    <mergeCell ref="D8:F8"/>
    <mergeCell ref="D9:D22"/>
    <mergeCell ref="E9:F9"/>
    <mergeCell ref="E10:E22"/>
  </mergeCells>
  <conditionalFormatting sqref="B7:F7">
    <cfRule type="expression" dxfId="6" priority="1" stopIfTrue="1">
      <formula>B7&lt;&gt;A1048046</formula>
    </cfRule>
  </conditionalFormatting>
  <conditionalFormatting sqref="B8:B22">
    <cfRule type="expression" dxfId="5" priority="2" stopIfTrue="1">
      <formula>B8&lt;&gt;A1048047</formula>
    </cfRule>
  </conditionalFormatting>
  <conditionalFormatting sqref="C8:C22">
    <cfRule type="expression" dxfId="4" priority="3" stopIfTrue="1">
      <formula>C8&lt;&gt;B1048047</formula>
    </cfRule>
  </conditionalFormatting>
  <conditionalFormatting sqref="D8:F8">
    <cfRule type="expression" dxfId="3" priority="4" stopIfTrue="1">
      <formula>D8&lt;&gt;C1048047</formula>
    </cfRule>
  </conditionalFormatting>
  <conditionalFormatting sqref="D9:D22">
    <cfRule type="expression" dxfId="2" priority="5" stopIfTrue="1">
      <formula>D9&lt;&gt;C1048048</formula>
    </cfRule>
  </conditionalFormatting>
  <conditionalFormatting sqref="E9:F9">
    <cfRule type="expression" dxfId="1" priority="6" stopIfTrue="1">
      <formula>E9&lt;&gt;D1048048</formula>
    </cfRule>
  </conditionalFormatting>
  <conditionalFormatting sqref="E10:E22">
    <cfRule type="expression" dxfId="0" priority="7" stopIfTrue="1">
      <formula>E10&lt;&gt;D1048049</formula>
    </cfRule>
  </conditionalFormatting>
  <pageMargins left="0.78740157499999996" right="0.78740157499999996" top="0.984251969" bottom="0.984251969" header="0.5" footer="0.5"/>
  <pageSetup orientation="portrait" horizontalDpi="300" verticalDpi="300"/>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tabSelected="1" topLeftCell="D1" workbookViewId="0">
      <selection activeCell="Y25" sqref="Y25"/>
    </sheetView>
  </sheetViews>
  <sheetFormatPr defaultRowHeight="12.75" x14ac:dyDescent="0.2"/>
  <cols>
    <col min="5" max="5" width="30" customWidth="1"/>
    <col min="6" max="6" width="9.5703125" customWidth="1"/>
    <col min="7" max="7" width="7" customWidth="1"/>
    <col min="8" max="8" width="8" customWidth="1"/>
    <col min="9" max="9" width="6.5703125" customWidth="1"/>
    <col min="10" max="10" width="7.42578125" customWidth="1"/>
  </cols>
  <sheetData>
    <row r="1" spans="1:13" x14ac:dyDescent="0.2">
      <c r="F1" t="s">
        <v>452</v>
      </c>
      <c r="H1" t="s">
        <v>432</v>
      </c>
      <c r="J1" t="s">
        <v>455</v>
      </c>
    </row>
    <row r="2" spans="1:13" x14ac:dyDescent="0.2">
      <c r="A2" t="s">
        <v>144</v>
      </c>
      <c r="B2" t="s">
        <v>439</v>
      </c>
      <c r="C2" t="s">
        <v>437</v>
      </c>
      <c r="F2" s="24">
        <v>10436560</v>
      </c>
      <c r="G2" s="24"/>
      <c r="H2">
        <v>547916</v>
      </c>
      <c r="J2">
        <v>1627</v>
      </c>
    </row>
    <row r="3" spans="1:13" x14ac:dyDescent="0.2">
      <c r="C3" t="s">
        <v>438</v>
      </c>
      <c r="D3" t="s">
        <v>437</v>
      </c>
      <c r="F3" s="24">
        <v>4580714</v>
      </c>
      <c r="G3" s="24"/>
      <c r="H3">
        <v>238986</v>
      </c>
      <c r="J3">
        <v>733</v>
      </c>
      <c r="L3" t="s">
        <v>457</v>
      </c>
      <c r="M3" t="s">
        <v>458</v>
      </c>
    </row>
    <row r="4" spans="1:13" x14ac:dyDescent="0.2">
      <c r="D4" t="s">
        <v>436</v>
      </c>
      <c r="E4" s="49" t="s">
        <v>413</v>
      </c>
      <c r="F4" s="29">
        <v>124284</v>
      </c>
      <c r="G4" s="41">
        <f>F4/$F$3</f>
        <v>2.7132014790707301E-2</v>
      </c>
      <c r="H4" s="29">
        <v>8262</v>
      </c>
      <c r="I4" s="41">
        <f>H4/$H$3</f>
        <v>3.4571062740076826E-2</v>
      </c>
      <c r="J4" s="29">
        <v>35</v>
      </c>
      <c r="K4" s="51">
        <f>J4/$J$3</f>
        <v>4.7748976807639835E-2</v>
      </c>
      <c r="L4" s="47">
        <f>K4-I4</f>
        <v>1.317791406756301E-2</v>
      </c>
      <c r="M4" s="47">
        <f>K4-G4</f>
        <v>2.0616962016932534E-2</v>
      </c>
    </row>
    <row r="5" spans="1:13" x14ac:dyDescent="0.2">
      <c r="E5" s="49" t="s">
        <v>414</v>
      </c>
      <c r="F5" s="29">
        <v>1161216</v>
      </c>
      <c r="G5" s="41">
        <f t="shared" ref="G5:G16" si="0">F5/$F$3</f>
        <v>0.25350109175119862</v>
      </c>
      <c r="H5" s="29">
        <v>68785</v>
      </c>
      <c r="I5" s="41">
        <f t="shared" ref="I5:I16" si="1">H5/$H$3</f>
        <v>0.28782020704141664</v>
      </c>
      <c r="J5" s="29">
        <v>153</v>
      </c>
      <c r="K5" s="50">
        <f t="shared" ref="K5:K16" si="2">J5/$J$3</f>
        <v>0.208731241473397</v>
      </c>
      <c r="L5" s="48">
        <f t="shared" ref="L5:L16" si="3">K5-I5</f>
        <v>-7.9088965568019642E-2</v>
      </c>
      <c r="M5" s="48">
        <f t="shared" ref="M5:M16" si="4">K5-G5</f>
        <v>-4.4769850277801615E-2</v>
      </c>
    </row>
    <row r="6" spans="1:13" x14ac:dyDescent="0.2">
      <c r="E6" s="49" t="s">
        <v>415</v>
      </c>
      <c r="F6" s="29">
        <v>313662</v>
      </c>
      <c r="G6" s="41">
        <f t="shared" si="0"/>
        <v>6.8474477996225039E-2</v>
      </c>
      <c r="H6" s="29">
        <v>15324</v>
      </c>
      <c r="I6" s="41">
        <f t="shared" si="1"/>
        <v>6.4120910848334212E-2</v>
      </c>
      <c r="J6" s="29">
        <v>49</v>
      </c>
      <c r="K6" s="41">
        <f t="shared" si="2"/>
        <v>6.6848567530695777E-2</v>
      </c>
      <c r="L6" s="46">
        <f t="shared" si="3"/>
        <v>2.727656682361565E-3</v>
      </c>
      <c r="M6" s="46">
        <f t="shared" si="4"/>
        <v>-1.6259104655292622E-3</v>
      </c>
    </row>
    <row r="7" spans="1:13" ht="38.25" x14ac:dyDescent="0.2">
      <c r="E7" s="49" t="s">
        <v>416</v>
      </c>
      <c r="F7" s="29">
        <v>466324</v>
      </c>
      <c r="G7" s="41">
        <f t="shared" si="0"/>
        <v>0.10180159686895973</v>
      </c>
      <c r="H7" s="29">
        <v>23243</v>
      </c>
      <c r="I7" s="41">
        <f t="shared" si="1"/>
        <v>9.7256743072815982E-2</v>
      </c>
      <c r="J7" s="29">
        <v>107</v>
      </c>
      <c r="K7" s="50">
        <f t="shared" si="2"/>
        <v>0.14597544338335608</v>
      </c>
      <c r="L7" s="47">
        <f t="shared" si="3"/>
        <v>4.8718700310540097E-2</v>
      </c>
      <c r="M7" s="47">
        <f t="shared" si="4"/>
        <v>4.4173846514396348E-2</v>
      </c>
    </row>
    <row r="8" spans="1:13" x14ac:dyDescent="0.2">
      <c r="E8" s="49" t="s">
        <v>417</v>
      </c>
      <c r="F8" s="29">
        <v>257645</v>
      </c>
      <c r="G8" s="41">
        <f t="shared" si="0"/>
        <v>5.6245598393612872E-2</v>
      </c>
      <c r="H8" s="29">
        <v>11864</v>
      </c>
      <c r="I8" s="41">
        <f t="shared" si="1"/>
        <v>4.9643075326588168E-2</v>
      </c>
      <c r="J8" s="29">
        <v>38</v>
      </c>
      <c r="K8" s="41">
        <f t="shared" si="2"/>
        <v>5.1841746248294678E-2</v>
      </c>
      <c r="L8" s="46">
        <f t="shared" si="3"/>
        <v>2.1986709217065095E-3</v>
      </c>
      <c r="M8" s="46">
        <f t="shared" si="4"/>
        <v>-4.4038521453181947E-3</v>
      </c>
    </row>
    <row r="9" spans="1:13" ht="25.5" x14ac:dyDescent="0.2">
      <c r="E9" s="49" t="s">
        <v>418</v>
      </c>
      <c r="F9" s="29">
        <v>144136</v>
      </c>
      <c r="G9" s="41">
        <f t="shared" si="0"/>
        <v>3.1465836985238547E-2</v>
      </c>
      <c r="H9" s="29">
        <v>7148</v>
      </c>
      <c r="I9" s="41">
        <f t="shared" si="1"/>
        <v>2.990970182353778E-2</v>
      </c>
      <c r="J9" s="29">
        <v>10</v>
      </c>
      <c r="K9" s="41">
        <f t="shared" si="2"/>
        <v>1.3642564802182811E-2</v>
      </c>
      <c r="L9" s="48">
        <f t="shared" si="3"/>
        <v>-1.6267137021354967E-2</v>
      </c>
      <c r="M9" s="48">
        <f t="shared" si="4"/>
        <v>-1.7823272183055738E-2</v>
      </c>
    </row>
    <row r="10" spans="1:13" x14ac:dyDescent="0.2">
      <c r="E10" s="49" t="s">
        <v>419</v>
      </c>
      <c r="F10" s="29">
        <v>136119</v>
      </c>
      <c r="G10" s="41">
        <f t="shared" si="0"/>
        <v>2.971567314615145E-2</v>
      </c>
      <c r="H10" s="29">
        <v>4808</v>
      </c>
      <c r="I10" s="41">
        <f t="shared" si="1"/>
        <v>2.011833329148988E-2</v>
      </c>
      <c r="J10" s="29">
        <v>18</v>
      </c>
      <c r="K10" s="41">
        <f t="shared" si="2"/>
        <v>2.4556616643929059E-2</v>
      </c>
      <c r="L10" s="46">
        <f t="shared" si="3"/>
        <v>4.4382833524391797E-3</v>
      </c>
      <c r="M10" s="46">
        <f t="shared" si="4"/>
        <v>-5.1590565022223908E-3</v>
      </c>
    </row>
    <row r="11" spans="1:13" x14ac:dyDescent="0.2">
      <c r="E11" s="49" t="s">
        <v>420</v>
      </c>
      <c r="F11" s="29">
        <v>112816</v>
      </c>
      <c r="G11" s="41">
        <f t="shared" si="0"/>
        <v>2.4628474949538435E-2</v>
      </c>
      <c r="H11" s="29">
        <v>4833</v>
      </c>
      <c r="I11" s="41">
        <f t="shared" si="1"/>
        <v>2.0222941929652783E-2</v>
      </c>
      <c r="J11" s="29">
        <v>26</v>
      </c>
      <c r="K11" s="41">
        <f t="shared" si="2"/>
        <v>3.5470668485675309E-2</v>
      </c>
      <c r="L11" s="47">
        <f t="shared" si="3"/>
        <v>1.5247726556022526E-2</v>
      </c>
      <c r="M11" s="47">
        <f t="shared" si="4"/>
        <v>1.0842193536136874E-2</v>
      </c>
    </row>
    <row r="12" spans="1:13" ht="51" x14ac:dyDescent="0.2">
      <c r="E12" s="49" t="s">
        <v>454</v>
      </c>
      <c r="F12" s="29">
        <v>357124</v>
      </c>
      <c r="G12" s="41">
        <f t="shared" si="0"/>
        <v>7.7962518506940179E-2</v>
      </c>
      <c r="H12" s="29">
        <v>13537</v>
      </c>
      <c r="I12" s="41">
        <f t="shared" si="1"/>
        <v>5.6643485392449767E-2</v>
      </c>
      <c r="J12" s="29">
        <v>56</v>
      </c>
      <c r="K12" s="50">
        <f t="shared" si="2"/>
        <v>7.6398362892223737E-2</v>
      </c>
      <c r="L12" s="46">
        <f t="shared" si="3"/>
        <v>1.9754877499773969E-2</v>
      </c>
      <c r="M12" s="46">
        <f t="shared" si="4"/>
        <v>-1.564155614716442E-3</v>
      </c>
    </row>
    <row r="13" spans="1:13" ht="25.5" x14ac:dyDescent="0.2">
      <c r="E13" s="49" t="s">
        <v>422</v>
      </c>
      <c r="F13" s="29">
        <v>269797</v>
      </c>
      <c r="G13" s="41">
        <f t="shared" si="0"/>
        <v>5.8898459934411972E-2</v>
      </c>
      <c r="H13" s="29">
        <v>13638</v>
      </c>
      <c r="I13" s="41">
        <f t="shared" si="1"/>
        <v>5.7066104290627903E-2</v>
      </c>
      <c r="J13" s="29">
        <v>45</v>
      </c>
      <c r="K13" s="41">
        <f t="shared" si="2"/>
        <v>6.1391541609822645E-2</v>
      </c>
      <c r="L13" s="46">
        <f t="shared" si="3"/>
        <v>4.3254373191947415E-3</v>
      </c>
      <c r="M13" s="46">
        <f t="shared" si="4"/>
        <v>2.493081675410673E-3</v>
      </c>
    </row>
    <row r="14" spans="1:13" x14ac:dyDescent="0.2">
      <c r="E14" s="49" t="s">
        <v>423</v>
      </c>
      <c r="F14" s="29">
        <v>276436</v>
      </c>
      <c r="G14" s="41">
        <f t="shared" si="0"/>
        <v>6.0347797308454534E-2</v>
      </c>
      <c r="H14" s="29">
        <v>14507</v>
      </c>
      <c r="I14" s="41">
        <f t="shared" si="1"/>
        <v>6.0702300553170475E-2</v>
      </c>
      <c r="J14" s="29">
        <v>42</v>
      </c>
      <c r="K14" s="41">
        <f t="shared" si="2"/>
        <v>5.7298772169167803E-2</v>
      </c>
      <c r="L14" s="46">
        <f t="shared" si="3"/>
        <v>-3.4035283840026728E-3</v>
      </c>
      <c r="M14" s="46">
        <f t="shared" si="4"/>
        <v>-3.0490251392867318E-3</v>
      </c>
    </row>
    <row r="15" spans="1:13" x14ac:dyDescent="0.2">
      <c r="E15" s="49" t="s">
        <v>424</v>
      </c>
      <c r="F15" s="29">
        <v>296681</v>
      </c>
      <c r="G15" s="41">
        <f t="shared" si="0"/>
        <v>6.4767413988299646E-2</v>
      </c>
      <c r="H15" s="29">
        <v>16760</v>
      </c>
      <c r="I15" s="41">
        <f t="shared" si="1"/>
        <v>7.0129631024411471E-2</v>
      </c>
      <c r="J15" s="29">
        <v>61</v>
      </c>
      <c r="K15" s="50">
        <f t="shared" si="2"/>
        <v>8.3219645293315145E-2</v>
      </c>
      <c r="L15" s="47">
        <f t="shared" si="3"/>
        <v>1.3090014268903674E-2</v>
      </c>
      <c r="M15" s="47">
        <f t="shared" si="4"/>
        <v>1.8452231305015498E-2</v>
      </c>
    </row>
    <row r="16" spans="1:13" x14ac:dyDescent="0.2">
      <c r="E16" s="49" t="s">
        <v>425</v>
      </c>
      <c r="F16" s="45">
        <v>510987</v>
      </c>
      <c r="G16" s="41">
        <f t="shared" si="0"/>
        <v>0.11155182358034141</v>
      </c>
      <c r="H16" s="29">
        <v>29410</v>
      </c>
      <c r="I16" s="41">
        <f t="shared" si="1"/>
        <v>0.12306160193484138</v>
      </c>
      <c r="J16" s="29">
        <v>73</v>
      </c>
      <c r="K16" s="41">
        <f t="shared" si="2"/>
        <v>9.9590723055934513E-2</v>
      </c>
      <c r="L16" s="46">
        <f t="shared" si="3"/>
        <v>-2.3470878878906865E-2</v>
      </c>
      <c r="M16" s="46">
        <f t="shared" si="4"/>
        <v>-1.1961100524406895E-2</v>
      </c>
    </row>
    <row r="18" spans="5:13" x14ac:dyDescent="0.2">
      <c r="E18" s="29" t="s">
        <v>456</v>
      </c>
      <c r="F18" s="29"/>
      <c r="G18" s="41">
        <f>G4</f>
        <v>2.7132014790707301E-2</v>
      </c>
      <c r="H18" s="29"/>
      <c r="I18" s="41">
        <f>I4</f>
        <v>3.4571062740076826E-2</v>
      </c>
      <c r="J18" s="29"/>
      <c r="K18" s="41">
        <f>K4</f>
        <v>4.7748976807639835E-2</v>
      </c>
      <c r="L18" s="47">
        <f>K18-I18</f>
        <v>1.317791406756301E-2</v>
      </c>
      <c r="M18" s="47">
        <f>K18-G18</f>
        <v>2.0616962016932534E-2</v>
      </c>
    </row>
    <row r="19" spans="5:13" x14ac:dyDescent="0.2">
      <c r="E19" s="29" t="s">
        <v>447</v>
      </c>
      <c r="F19" s="29"/>
      <c r="G19" s="41">
        <f>G5+G6</f>
        <v>0.32197556974742364</v>
      </c>
      <c r="H19" s="29"/>
      <c r="I19" s="41">
        <f>I5+I6</f>
        <v>0.35194111788975085</v>
      </c>
      <c r="J19" s="29"/>
      <c r="K19" s="41">
        <f>K5+K6</f>
        <v>0.27557980900409279</v>
      </c>
      <c r="L19" s="48">
        <f>K19-I19</f>
        <v>-7.6361308885658064E-2</v>
      </c>
      <c r="M19" s="48">
        <f>K19-G19</f>
        <v>-4.6395760743330849E-2</v>
      </c>
    </row>
    <row r="20" spans="5:13" x14ac:dyDescent="0.2">
      <c r="E20" s="29" t="s">
        <v>448</v>
      </c>
      <c r="F20" s="29"/>
      <c r="G20" s="41">
        <f>1-G18-G19</f>
        <v>0.65089241546186916</v>
      </c>
      <c r="H20" s="29"/>
      <c r="I20" s="41">
        <f>1-I18-I19</f>
        <v>0.61348781937017227</v>
      </c>
      <c r="J20" s="29"/>
      <c r="K20" s="41">
        <f>1-K18-K19</f>
        <v>0.67667121418826737</v>
      </c>
      <c r="L20" s="46">
        <f>K20-I20</f>
        <v>6.3183394818095096E-2</v>
      </c>
      <c r="M20" s="46">
        <f>K20-G20</f>
        <v>2.5778798726398211E-2</v>
      </c>
    </row>
    <row r="24" spans="5:13" x14ac:dyDescent="0.2">
      <c r="F24" t="s">
        <v>462</v>
      </c>
      <c r="G24" t="s">
        <v>453</v>
      </c>
      <c r="H24" t="s">
        <v>161</v>
      </c>
    </row>
    <row r="25" spans="5:13" x14ac:dyDescent="0.2">
      <c r="E25" s="29" t="s">
        <v>459</v>
      </c>
      <c r="F25" s="41">
        <v>2.7132014790707301E-2</v>
      </c>
      <c r="G25" s="41">
        <v>3.4571062740076826E-2</v>
      </c>
      <c r="H25" s="41">
        <v>4.7748976807639835E-2</v>
      </c>
      <c r="J25" s="29"/>
    </row>
    <row r="26" spans="5:13" x14ac:dyDescent="0.2">
      <c r="E26" s="29" t="s">
        <v>460</v>
      </c>
      <c r="F26" s="41">
        <v>0.32197556974742364</v>
      </c>
      <c r="G26" s="41">
        <v>0.35194111788975085</v>
      </c>
      <c r="H26" s="41">
        <v>0.27557980900409279</v>
      </c>
      <c r="J26" s="29"/>
    </row>
    <row r="27" spans="5:13" x14ac:dyDescent="0.2">
      <c r="E27" s="29" t="s">
        <v>461</v>
      </c>
      <c r="F27" s="41">
        <v>0.65089241546186916</v>
      </c>
      <c r="G27" s="41">
        <v>0.61348781937017227</v>
      </c>
      <c r="H27" s="41">
        <v>0.67667121418826737</v>
      </c>
      <c r="J27" s="29"/>
    </row>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workbookViewId="0"/>
  </sheetViews>
  <sheetFormatPr defaultRowHeight="12.75" x14ac:dyDescent="0.2"/>
  <cols>
    <col min="2" max="2" width="11.5703125" customWidth="1"/>
    <col min="3" max="3" width="22" customWidth="1"/>
    <col min="4" max="6" width="10.7109375" customWidth="1"/>
    <col min="7" max="7" width="10.140625" customWidth="1"/>
  </cols>
  <sheetData>
    <row r="1" spans="1:7" x14ac:dyDescent="0.2">
      <c r="A1" t="s">
        <v>0</v>
      </c>
    </row>
    <row r="3" spans="1:7" x14ac:dyDescent="0.2">
      <c r="B3" s="1" t="s">
        <v>16</v>
      </c>
    </row>
    <row r="4" spans="1:7" x14ac:dyDescent="0.2">
      <c r="B4" t="s">
        <v>13</v>
      </c>
      <c r="F4" s="10" t="s">
        <v>14</v>
      </c>
      <c r="G4" t="s">
        <v>15</v>
      </c>
    </row>
    <row r="6" spans="1:7" x14ac:dyDescent="0.2">
      <c r="B6" s="52" t="s">
        <v>2</v>
      </c>
      <c r="C6" s="53"/>
      <c r="D6" s="2" t="s">
        <v>3</v>
      </c>
      <c r="E6" s="2" t="s">
        <v>4</v>
      </c>
      <c r="F6" s="3" t="s">
        <v>5</v>
      </c>
    </row>
    <row r="7" spans="1:7" x14ac:dyDescent="0.2">
      <c r="B7" s="54" t="s">
        <v>17</v>
      </c>
      <c r="C7" s="53"/>
      <c r="D7" s="4">
        <v>1348</v>
      </c>
      <c r="E7" s="4">
        <v>663</v>
      </c>
      <c r="F7" s="5">
        <v>685</v>
      </c>
    </row>
    <row r="8" spans="1:7" x14ac:dyDescent="0.2">
      <c r="B8" s="55" t="s">
        <v>18</v>
      </c>
      <c r="C8" s="6" t="s">
        <v>19</v>
      </c>
      <c r="D8" s="4">
        <v>1</v>
      </c>
      <c r="E8" s="4">
        <v>1</v>
      </c>
      <c r="F8" s="11" t="s">
        <v>20</v>
      </c>
    </row>
    <row r="9" spans="1:7" ht="25.5" x14ac:dyDescent="0.2">
      <c r="B9" s="53"/>
      <c r="C9" s="6" t="s">
        <v>21</v>
      </c>
      <c r="D9" s="4">
        <v>214</v>
      </c>
      <c r="E9" s="4">
        <v>88</v>
      </c>
      <c r="F9" s="5">
        <v>126</v>
      </c>
    </row>
    <row r="10" spans="1:7" ht="25.5" x14ac:dyDescent="0.2">
      <c r="B10" s="53"/>
      <c r="C10" s="6" t="s">
        <v>22</v>
      </c>
      <c r="D10" s="4">
        <v>487</v>
      </c>
      <c r="E10" s="4">
        <v>283</v>
      </c>
      <c r="F10" s="5">
        <v>204</v>
      </c>
    </row>
    <row r="11" spans="1:7" ht="25.5" x14ac:dyDescent="0.2">
      <c r="B11" s="53"/>
      <c r="C11" s="6" t="s">
        <v>23</v>
      </c>
      <c r="D11" s="4">
        <v>412</v>
      </c>
      <c r="E11" s="4">
        <v>181</v>
      </c>
      <c r="F11" s="5">
        <v>231</v>
      </c>
    </row>
    <row r="12" spans="1:7" ht="25.5" x14ac:dyDescent="0.2">
      <c r="B12" s="53"/>
      <c r="C12" s="6" t="s">
        <v>24</v>
      </c>
      <c r="D12" s="4">
        <v>32</v>
      </c>
      <c r="E12" s="4">
        <v>10</v>
      </c>
      <c r="F12" s="5">
        <v>22</v>
      </c>
    </row>
    <row r="13" spans="1:7" ht="25.5" x14ac:dyDescent="0.2">
      <c r="B13" s="53"/>
      <c r="C13" s="6" t="s">
        <v>25</v>
      </c>
      <c r="D13" s="4">
        <v>16</v>
      </c>
      <c r="E13" s="4">
        <v>7</v>
      </c>
      <c r="F13" s="5">
        <v>9</v>
      </c>
    </row>
    <row r="14" spans="1:7" x14ac:dyDescent="0.2">
      <c r="B14" s="53"/>
      <c r="C14" s="7" t="s">
        <v>26</v>
      </c>
      <c r="D14" s="8">
        <v>139</v>
      </c>
      <c r="E14" s="8">
        <v>67</v>
      </c>
      <c r="F14" s="9">
        <v>72</v>
      </c>
    </row>
    <row r="15" spans="1:7" x14ac:dyDescent="0.2">
      <c r="B15" t="s">
        <v>12</v>
      </c>
    </row>
    <row r="19" spans="1:21" x14ac:dyDescent="0.2">
      <c r="A19" t="s">
        <v>148</v>
      </c>
      <c r="B19" t="s">
        <v>149</v>
      </c>
      <c r="H19" t="s">
        <v>150</v>
      </c>
    </row>
    <row r="20" spans="1:21" x14ac:dyDescent="0.2">
      <c r="A20" t="s">
        <v>151</v>
      </c>
      <c r="B20" s="56" t="s">
        <v>379</v>
      </c>
      <c r="C20" s="53"/>
      <c r="D20" s="53"/>
      <c r="E20" s="53"/>
      <c r="F20" s="53"/>
      <c r="G20" s="53"/>
      <c r="H20" s="53"/>
      <c r="I20" s="53"/>
      <c r="J20" s="53"/>
      <c r="K20" s="53"/>
      <c r="L20" s="53"/>
      <c r="M20" s="53"/>
      <c r="N20" s="53"/>
      <c r="O20" s="53"/>
      <c r="P20" s="53"/>
      <c r="Q20" s="53"/>
      <c r="R20" s="53"/>
      <c r="S20" s="53"/>
      <c r="T20" s="53"/>
      <c r="U20" s="53"/>
    </row>
  </sheetData>
  <mergeCells count="4">
    <mergeCell ref="B6:C6"/>
    <mergeCell ref="B7:C7"/>
    <mergeCell ref="B8:B14"/>
    <mergeCell ref="B20:U20"/>
  </mergeCells>
  <conditionalFormatting sqref="B6:C6">
    <cfRule type="expression" dxfId="64" priority="1" stopIfTrue="1">
      <formula>B6&lt;&gt;A1048045</formula>
    </cfRule>
  </conditionalFormatting>
  <conditionalFormatting sqref="B7:C7">
    <cfRule type="expression" dxfId="63" priority="2" stopIfTrue="1">
      <formula>B7&lt;&gt;A1048046</formula>
    </cfRule>
  </conditionalFormatting>
  <conditionalFormatting sqref="B8:B14">
    <cfRule type="expression" dxfId="62" priority="3" stopIfTrue="1">
      <formula>B8&lt;&gt;A1048047</formula>
    </cfRule>
  </conditionalFormatting>
  <hyperlinks>
    <hyperlink ref="B20" r:id="rId1" display="url"/>
  </hyperlinks>
  <pageMargins left="0.78740157499999996" right="0.78740157499999996" top="0.984251969" bottom="0.984251969" header="0.5" footer="0.5"/>
  <pageSetup orientation="portrait" horizontalDpi="300" verticalDpi="3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workbookViewId="0"/>
  </sheetViews>
  <sheetFormatPr defaultRowHeight="12.75" x14ac:dyDescent="0.2"/>
  <cols>
    <col min="2" max="2" width="11.5703125" customWidth="1"/>
    <col min="3" max="3" width="6.42578125" customWidth="1"/>
    <col min="4" max="6" width="10.7109375" customWidth="1"/>
    <col min="7" max="7" width="10.140625" customWidth="1"/>
  </cols>
  <sheetData>
    <row r="1" spans="1:7" x14ac:dyDescent="0.2">
      <c r="A1" t="s">
        <v>0</v>
      </c>
    </row>
    <row r="3" spans="1:7" x14ac:dyDescent="0.2">
      <c r="B3" s="1" t="s">
        <v>27</v>
      </c>
    </row>
    <row r="4" spans="1:7" x14ac:dyDescent="0.2">
      <c r="B4" t="s">
        <v>13</v>
      </c>
      <c r="F4" s="10" t="s">
        <v>14</v>
      </c>
      <c r="G4" t="s">
        <v>15</v>
      </c>
    </row>
    <row r="6" spans="1:7" x14ac:dyDescent="0.2">
      <c r="B6" s="52" t="s">
        <v>2</v>
      </c>
      <c r="C6" s="53"/>
      <c r="D6" s="2" t="s">
        <v>3</v>
      </c>
      <c r="E6" s="2" t="s">
        <v>4</v>
      </c>
      <c r="F6" s="3" t="s">
        <v>5</v>
      </c>
    </row>
    <row r="7" spans="1:7" x14ac:dyDescent="0.2">
      <c r="B7" s="54" t="s">
        <v>28</v>
      </c>
      <c r="C7" s="53"/>
      <c r="D7" s="4">
        <v>1627</v>
      </c>
      <c r="E7" s="4">
        <v>800</v>
      </c>
      <c r="F7" s="5">
        <v>827</v>
      </c>
    </row>
    <row r="8" spans="1:7" x14ac:dyDescent="0.2">
      <c r="B8" s="55" t="s">
        <v>29</v>
      </c>
      <c r="C8" s="6" t="s">
        <v>30</v>
      </c>
      <c r="D8" s="4">
        <v>279</v>
      </c>
      <c r="E8" s="4">
        <v>137</v>
      </c>
      <c r="F8" s="5">
        <v>142</v>
      </c>
    </row>
    <row r="9" spans="1:7" ht="25.5" x14ac:dyDescent="0.2">
      <c r="B9" s="53"/>
      <c r="C9" s="6" t="s">
        <v>31</v>
      </c>
      <c r="D9" s="4">
        <v>113</v>
      </c>
      <c r="E9" s="4">
        <v>63</v>
      </c>
      <c r="F9" s="5">
        <v>50</v>
      </c>
    </row>
    <row r="10" spans="1:7" ht="25.5" x14ac:dyDescent="0.2">
      <c r="B10" s="53"/>
      <c r="C10" s="6" t="s">
        <v>32</v>
      </c>
      <c r="D10" s="4">
        <v>168</v>
      </c>
      <c r="E10" s="4">
        <v>87</v>
      </c>
      <c r="F10" s="5">
        <v>81</v>
      </c>
    </row>
    <row r="11" spans="1:7" ht="25.5" x14ac:dyDescent="0.2">
      <c r="B11" s="53"/>
      <c r="C11" s="6" t="s">
        <v>33</v>
      </c>
      <c r="D11" s="4">
        <v>284</v>
      </c>
      <c r="E11" s="4">
        <v>145</v>
      </c>
      <c r="F11" s="5">
        <v>139</v>
      </c>
    </row>
    <row r="12" spans="1:7" ht="25.5" x14ac:dyDescent="0.2">
      <c r="B12" s="53"/>
      <c r="C12" s="6" t="s">
        <v>34</v>
      </c>
      <c r="D12" s="4">
        <v>232</v>
      </c>
      <c r="E12" s="4">
        <v>126</v>
      </c>
      <c r="F12" s="5">
        <v>106</v>
      </c>
    </row>
    <row r="13" spans="1:7" ht="25.5" x14ac:dyDescent="0.2">
      <c r="B13" s="53"/>
      <c r="C13" s="6" t="s">
        <v>35</v>
      </c>
      <c r="D13" s="4">
        <v>201</v>
      </c>
      <c r="E13" s="4">
        <v>86</v>
      </c>
      <c r="F13" s="5">
        <v>115</v>
      </c>
    </row>
    <row r="14" spans="1:7" ht="25.5" x14ac:dyDescent="0.2">
      <c r="B14" s="53"/>
      <c r="C14" s="6" t="s">
        <v>36</v>
      </c>
      <c r="D14" s="4">
        <v>118</v>
      </c>
      <c r="E14" s="4">
        <v>58</v>
      </c>
      <c r="F14" s="5">
        <v>60</v>
      </c>
    </row>
    <row r="15" spans="1:7" ht="25.5" x14ac:dyDescent="0.2">
      <c r="B15" s="53"/>
      <c r="C15" s="6" t="s">
        <v>37</v>
      </c>
      <c r="D15" s="4">
        <v>89</v>
      </c>
      <c r="E15" s="4">
        <v>42</v>
      </c>
      <c r="F15" s="5">
        <v>47</v>
      </c>
    </row>
    <row r="16" spans="1:7" ht="25.5" x14ac:dyDescent="0.2">
      <c r="B16" s="53"/>
      <c r="C16" s="6" t="s">
        <v>38</v>
      </c>
      <c r="D16" s="4">
        <v>85</v>
      </c>
      <c r="E16" s="4">
        <v>34</v>
      </c>
      <c r="F16" s="5">
        <v>51</v>
      </c>
    </row>
    <row r="17" spans="1:21" ht="38.25" x14ac:dyDescent="0.2">
      <c r="B17" s="53"/>
      <c r="C17" s="7" t="s">
        <v>39</v>
      </c>
      <c r="D17" s="8">
        <v>48</v>
      </c>
      <c r="E17" s="8">
        <v>15</v>
      </c>
      <c r="F17" s="9">
        <v>33</v>
      </c>
    </row>
    <row r="18" spans="1:21" x14ac:dyDescent="0.2">
      <c r="B18" t="s">
        <v>12</v>
      </c>
    </row>
    <row r="19" spans="1:21" x14ac:dyDescent="0.2">
      <c r="A19" t="s">
        <v>148</v>
      </c>
      <c r="B19" t="s">
        <v>149</v>
      </c>
      <c r="H19" t="s">
        <v>150</v>
      </c>
    </row>
    <row r="20" spans="1:21" x14ac:dyDescent="0.2">
      <c r="A20" t="s">
        <v>151</v>
      </c>
      <c r="B20" s="56" t="s">
        <v>379</v>
      </c>
      <c r="C20" s="53"/>
      <c r="D20" s="53"/>
      <c r="E20" s="53"/>
      <c r="F20" s="53"/>
      <c r="G20" s="53"/>
      <c r="H20" s="53"/>
      <c r="I20" s="53"/>
      <c r="J20" s="53"/>
      <c r="K20" s="53"/>
      <c r="L20" s="53"/>
      <c r="M20" s="53"/>
      <c r="N20" s="53"/>
      <c r="O20" s="53"/>
      <c r="P20" s="53"/>
      <c r="Q20" s="53"/>
      <c r="R20" s="53"/>
      <c r="S20" s="53"/>
      <c r="T20" s="53"/>
      <c r="U20" s="53"/>
    </row>
  </sheetData>
  <mergeCells count="4">
    <mergeCell ref="B6:C6"/>
    <mergeCell ref="B7:C7"/>
    <mergeCell ref="B8:B17"/>
    <mergeCell ref="B20:U20"/>
  </mergeCells>
  <conditionalFormatting sqref="B6:C6">
    <cfRule type="expression" dxfId="61" priority="1" stopIfTrue="1">
      <formula>B6&lt;&gt;A1048045</formula>
    </cfRule>
  </conditionalFormatting>
  <conditionalFormatting sqref="B7:C7">
    <cfRule type="expression" dxfId="60" priority="2" stopIfTrue="1">
      <formula>B7&lt;&gt;A1048046</formula>
    </cfRule>
  </conditionalFormatting>
  <conditionalFormatting sqref="B8:B17">
    <cfRule type="expression" dxfId="59" priority="3" stopIfTrue="1">
      <formula>B8&lt;&gt;A1048047</formula>
    </cfRule>
  </conditionalFormatting>
  <hyperlinks>
    <hyperlink ref="B20" r:id="rId1" display="url"/>
  </hyperlinks>
  <pageMargins left="0.78740157499999996" right="0.78740157499999996" top="0.984251969" bottom="0.984251969" header="0.5" footer="0.5"/>
  <pageSetup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workbookViewId="0"/>
  </sheetViews>
  <sheetFormatPr defaultRowHeight="12.75" x14ac:dyDescent="0.2"/>
  <cols>
    <col min="2" max="2" width="11.5703125" customWidth="1"/>
    <col min="3" max="3" width="11.28515625" customWidth="1"/>
    <col min="4" max="6" width="10.7109375" customWidth="1"/>
    <col min="7" max="7" width="10.140625" customWidth="1"/>
  </cols>
  <sheetData>
    <row r="1" spans="1:7" x14ac:dyDescent="0.2">
      <c r="A1" t="s">
        <v>0</v>
      </c>
    </row>
    <row r="3" spans="1:7" x14ac:dyDescent="0.2">
      <c r="B3" s="1" t="s">
        <v>40</v>
      </c>
    </row>
    <row r="4" spans="1:7" x14ac:dyDescent="0.2">
      <c r="B4" t="s">
        <v>13</v>
      </c>
      <c r="F4" s="10" t="s">
        <v>14</v>
      </c>
      <c r="G4" t="s">
        <v>15</v>
      </c>
    </row>
    <row r="6" spans="1:7" x14ac:dyDescent="0.2">
      <c r="B6" s="52" t="s">
        <v>2</v>
      </c>
      <c r="C6" s="53"/>
      <c r="D6" s="2" t="s">
        <v>3</v>
      </c>
      <c r="E6" s="2" t="s">
        <v>4</v>
      </c>
      <c r="F6" s="3" t="s">
        <v>5</v>
      </c>
    </row>
    <row r="7" spans="1:7" x14ac:dyDescent="0.2">
      <c r="B7" s="54" t="s">
        <v>28</v>
      </c>
      <c r="C7" s="53"/>
      <c r="D7" s="4">
        <v>1627</v>
      </c>
      <c r="E7" s="4">
        <v>800</v>
      </c>
      <c r="F7" s="5">
        <v>827</v>
      </c>
    </row>
    <row r="8" spans="1:7" x14ac:dyDescent="0.2">
      <c r="B8" s="55" t="s">
        <v>41</v>
      </c>
      <c r="C8" s="6" t="s">
        <v>42</v>
      </c>
      <c r="D8" s="4">
        <v>1235</v>
      </c>
      <c r="E8" s="4">
        <v>599</v>
      </c>
      <c r="F8" s="5">
        <v>636</v>
      </c>
    </row>
    <row r="9" spans="1:7" x14ac:dyDescent="0.2">
      <c r="B9" s="53"/>
      <c r="C9" s="6" t="s">
        <v>43</v>
      </c>
      <c r="D9" s="12" t="s">
        <v>20</v>
      </c>
      <c r="E9" s="12" t="s">
        <v>20</v>
      </c>
      <c r="F9" s="11" t="s">
        <v>20</v>
      </c>
    </row>
    <row r="10" spans="1:7" x14ac:dyDescent="0.2">
      <c r="B10" s="53"/>
      <c r="C10" s="6" t="s">
        <v>44</v>
      </c>
      <c r="D10" s="12" t="s">
        <v>20</v>
      </c>
      <c r="E10" s="12" t="s">
        <v>20</v>
      </c>
      <c r="F10" s="11" t="s">
        <v>20</v>
      </c>
    </row>
    <row r="11" spans="1:7" x14ac:dyDescent="0.2">
      <c r="B11" s="53"/>
      <c r="C11" s="6" t="s">
        <v>45</v>
      </c>
      <c r="D11" s="4">
        <v>11</v>
      </c>
      <c r="E11" s="4">
        <v>4</v>
      </c>
      <c r="F11" s="5">
        <v>7</v>
      </c>
    </row>
    <row r="12" spans="1:7" x14ac:dyDescent="0.2">
      <c r="B12" s="53"/>
      <c r="C12" s="6" t="s">
        <v>46</v>
      </c>
      <c r="D12" s="12" t="s">
        <v>20</v>
      </c>
      <c r="E12" s="12" t="s">
        <v>20</v>
      </c>
      <c r="F12" s="11" t="s">
        <v>20</v>
      </c>
    </row>
    <row r="13" spans="1:7" x14ac:dyDescent="0.2">
      <c r="B13" s="53"/>
      <c r="C13" s="6" t="s">
        <v>47</v>
      </c>
      <c r="D13" s="4">
        <v>3</v>
      </c>
      <c r="E13" s="4">
        <v>1</v>
      </c>
      <c r="F13" s="5">
        <v>2</v>
      </c>
    </row>
    <row r="14" spans="1:7" x14ac:dyDescent="0.2">
      <c r="B14" s="53"/>
      <c r="C14" s="6" t="s">
        <v>48</v>
      </c>
      <c r="D14" s="12" t="s">
        <v>20</v>
      </c>
      <c r="E14" s="12" t="s">
        <v>20</v>
      </c>
      <c r="F14" s="11" t="s">
        <v>20</v>
      </c>
    </row>
    <row r="15" spans="1:7" x14ac:dyDescent="0.2">
      <c r="B15" s="53"/>
      <c r="C15" s="6" t="s">
        <v>49</v>
      </c>
      <c r="D15" s="12" t="s">
        <v>20</v>
      </c>
      <c r="E15" s="12" t="s">
        <v>20</v>
      </c>
      <c r="F15" s="11" t="s">
        <v>20</v>
      </c>
    </row>
    <row r="16" spans="1:7" x14ac:dyDescent="0.2">
      <c r="B16" s="53"/>
      <c r="C16" s="6" t="s">
        <v>50</v>
      </c>
      <c r="D16" s="12" t="s">
        <v>20</v>
      </c>
      <c r="E16" s="12" t="s">
        <v>20</v>
      </c>
      <c r="F16" s="11" t="s">
        <v>20</v>
      </c>
    </row>
    <row r="17" spans="1:21" x14ac:dyDescent="0.2">
      <c r="B17" s="53"/>
      <c r="C17" s="7" t="s">
        <v>51</v>
      </c>
      <c r="D17" s="8">
        <v>370</v>
      </c>
      <c r="E17" s="8">
        <v>191</v>
      </c>
      <c r="F17" s="9">
        <v>179</v>
      </c>
    </row>
    <row r="18" spans="1:21" x14ac:dyDescent="0.2">
      <c r="B18" t="s">
        <v>12</v>
      </c>
    </row>
    <row r="19" spans="1:21" x14ac:dyDescent="0.2">
      <c r="A19" t="s">
        <v>148</v>
      </c>
      <c r="B19" t="s">
        <v>149</v>
      </c>
      <c r="H19" t="s">
        <v>150</v>
      </c>
    </row>
    <row r="20" spans="1:21" x14ac:dyDescent="0.2">
      <c r="A20" t="s">
        <v>151</v>
      </c>
      <c r="B20" s="56" t="s">
        <v>379</v>
      </c>
      <c r="C20" s="53"/>
      <c r="D20" s="53"/>
      <c r="E20" s="53"/>
      <c r="F20" s="53"/>
      <c r="G20" s="53"/>
      <c r="H20" s="53"/>
      <c r="I20" s="53"/>
      <c r="J20" s="53"/>
      <c r="K20" s="53"/>
      <c r="L20" s="53"/>
      <c r="M20" s="53"/>
      <c r="N20" s="53"/>
      <c r="O20" s="53"/>
      <c r="P20" s="53"/>
      <c r="Q20" s="53"/>
      <c r="R20" s="53"/>
      <c r="S20" s="53"/>
      <c r="T20" s="53"/>
      <c r="U20" s="53"/>
    </row>
  </sheetData>
  <mergeCells count="4">
    <mergeCell ref="B6:C6"/>
    <mergeCell ref="B7:C7"/>
    <mergeCell ref="B8:B17"/>
    <mergeCell ref="B20:U20"/>
  </mergeCells>
  <conditionalFormatting sqref="B6:C6">
    <cfRule type="expression" dxfId="58" priority="1" stopIfTrue="1">
      <formula>B6&lt;&gt;A1048045</formula>
    </cfRule>
  </conditionalFormatting>
  <conditionalFormatting sqref="B7:C7">
    <cfRule type="expression" dxfId="57" priority="2" stopIfTrue="1">
      <formula>B7&lt;&gt;A1048046</formula>
    </cfRule>
  </conditionalFormatting>
  <conditionalFormatting sqref="B8:B17">
    <cfRule type="expression" dxfId="56" priority="3" stopIfTrue="1">
      <formula>B8&lt;&gt;A1048047</formula>
    </cfRule>
  </conditionalFormatting>
  <hyperlinks>
    <hyperlink ref="B20" r:id="rId1" display="url"/>
  </hyperlinks>
  <pageMargins left="0.78740157499999996" right="0.78740157499999996" top="0.984251969" bottom="0.984251969" header="0.5" footer="0.5"/>
  <pageSetup orientation="portrait" horizontalDpi="300"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workbookViewId="0"/>
  </sheetViews>
  <sheetFormatPr defaultRowHeight="12.75" x14ac:dyDescent="0.2"/>
  <cols>
    <col min="2" max="2" width="11.5703125" customWidth="1"/>
    <col min="3" max="3" width="15" customWidth="1"/>
    <col min="4" max="6" width="10.7109375" customWidth="1"/>
    <col min="7" max="7" width="10.140625" customWidth="1"/>
  </cols>
  <sheetData>
    <row r="1" spans="1:7" x14ac:dyDescent="0.2">
      <c r="A1" t="s">
        <v>0</v>
      </c>
    </row>
    <row r="3" spans="1:7" x14ac:dyDescent="0.2">
      <c r="B3" s="1" t="s">
        <v>52</v>
      </c>
    </row>
    <row r="4" spans="1:7" x14ac:dyDescent="0.2">
      <c r="B4" t="s">
        <v>13</v>
      </c>
      <c r="F4" s="10" t="s">
        <v>14</v>
      </c>
      <c r="G4" t="s">
        <v>15</v>
      </c>
    </row>
    <row r="6" spans="1:7" x14ac:dyDescent="0.2">
      <c r="B6" s="52" t="s">
        <v>2</v>
      </c>
      <c r="C6" s="53"/>
      <c r="D6" s="2" t="s">
        <v>3</v>
      </c>
      <c r="E6" s="2" t="s">
        <v>4</v>
      </c>
      <c r="F6" s="3" t="s">
        <v>5</v>
      </c>
    </row>
    <row r="7" spans="1:7" x14ac:dyDescent="0.2">
      <c r="B7" s="54" t="s">
        <v>28</v>
      </c>
      <c r="C7" s="53"/>
      <c r="D7" s="4">
        <v>1627</v>
      </c>
      <c r="E7" s="4">
        <v>800</v>
      </c>
      <c r="F7" s="5">
        <v>827</v>
      </c>
    </row>
    <row r="8" spans="1:7" x14ac:dyDescent="0.2">
      <c r="B8" s="54" t="s">
        <v>53</v>
      </c>
      <c r="C8" s="53"/>
      <c r="D8" s="4">
        <v>85</v>
      </c>
      <c r="E8" s="4">
        <v>35</v>
      </c>
      <c r="F8" s="5">
        <v>50</v>
      </c>
    </row>
    <row r="9" spans="1:7" x14ac:dyDescent="0.2">
      <c r="B9" s="54" t="s">
        <v>54</v>
      </c>
      <c r="C9" s="53"/>
      <c r="D9" s="4">
        <v>158</v>
      </c>
      <c r="E9" s="4">
        <v>65</v>
      </c>
      <c r="F9" s="5">
        <v>93</v>
      </c>
    </row>
    <row r="10" spans="1:7" ht="25.5" x14ac:dyDescent="0.2">
      <c r="B10" s="54" t="s">
        <v>55</v>
      </c>
      <c r="C10" s="6" t="s">
        <v>56</v>
      </c>
      <c r="D10" s="4">
        <v>119</v>
      </c>
      <c r="E10" s="4">
        <v>50</v>
      </c>
      <c r="F10" s="5">
        <v>69</v>
      </c>
    </row>
    <row r="11" spans="1:7" ht="38.25" x14ac:dyDescent="0.2">
      <c r="B11" s="53"/>
      <c r="C11" s="6" t="s">
        <v>57</v>
      </c>
      <c r="D11" s="4">
        <v>4</v>
      </c>
      <c r="E11" s="4">
        <v>2</v>
      </c>
      <c r="F11" s="5">
        <v>2</v>
      </c>
    </row>
    <row r="12" spans="1:7" ht="38.25" x14ac:dyDescent="0.2">
      <c r="B12" s="53"/>
      <c r="C12" s="6" t="s">
        <v>58</v>
      </c>
      <c r="D12" s="12" t="s">
        <v>20</v>
      </c>
      <c r="E12" s="12" t="s">
        <v>20</v>
      </c>
      <c r="F12" s="11" t="s">
        <v>20</v>
      </c>
    </row>
    <row r="13" spans="1:7" ht="51" x14ac:dyDescent="0.2">
      <c r="B13" s="53"/>
      <c r="C13" s="6" t="s">
        <v>59</v>
      </c>
      <c r="D13" s="4">
        <v>4</v>
      </c>
      <c r="E13" s="12" t="s">
        <v>20</v>
      </c>
      <c r="F13" s="5">
        <v>4</v>
      </c>
    </row>
    <row r="14" spans="1:7" ht="38.25" x14ac:dyDescent="0.2">
      <c r="B14" s="53"/>
      <c r="C14" s="6" t="s">
        <v>60</v>
      </c>
      <c r="D14" s="12" t="s">
        <v>20</v>
      </c>
      <c r="E14" s="12" t="s">
        <v>20</v>
      </c>
      <c r="F14" s="11" t="s">
        <v>20</v>
      </c>
    </row>
    <row r="15" spans="1:7" x14ac:dyDescent="0.2">
      <c r="B15" s="54" t="s">
        <v>61</v>
      </c>
      <c r="C15" s="53"/>
      <c r="D15" s="4">
        <v>657</v>
      </c>
      <c r="E15" s="4">
        <v>343</v>
      </c>
      <c r="F15" s="5">
        <v>314</v>
      </c>
    </row>
    <row r="16" spans="1:7" x14ac:dyDescent="0.2">
      <c r="B16" s="55" t="s">
        <v>62</v>
      </c>
      <c r="C16" s="53"/>
      <c r="D16" s="8">
        <v>727</v>
      </c>
      <c r="E16" s="8">
        <v>357</v>
      </c>
      <c r="F16" s="9">
        <v>370</v>
      </c>
    </row>
    <row r="17" spans="1:21" x14ac:dyDescent="0.2">
      <c r="B17" t="s">
        <v>12</v>
      </c>
    </row>
    <row r="19" spans="1:21" x14ac:dyDescent="0.2">
      <c r="A19" t="s">
        <v>148</v>
      </c>
      <c r="B19" t="s">
        <v>149</v>
      </c>
      <c r="H19" t="s">
        <v>150</v>
      </c>
    </row>
    <row r="20" spans="1:21" x14ac:dyDescent="0.2">
      <c r="A20" t="s">
        <v>151</v>
      </c>
      <c r="B20" s="56" t="s">
        <v>379</v>
      </c>
      <c r="C20" s="53"/>
      <c r="D20" s="53"/>
      <c r="E20" s="53"/>
      <c r="F20" s="53"/>
      <c r="G20" s="53"/>
      <c r="H20" s="53"/>
      <c r="I20" s="53"/>
      <c r="J20" s="53"/>
      <c r="K20" s="53"/>
      <c r="L20" s="53"/>
      <c r="M20" s="53"/>
      <c r="N20" s="53"/>
      <c r="O20" s="53"/>
      <c r="P20" s="53"/>
      <c r="Q20" s="53"/>
      <c r="R20" s="53"/>
      <c r="S20" s="53"/>
      <c r="T20" s="53"/>
      <c r="U20" s="53"/>
    </row>
  </sheetData>
  <mergeCells count="8">
    <mergeCell ref="B16:C16"/>
    <mergeCell ref="B20:U20"/>
    <mergeCell ref="B6:C6"/>
    <mergeCell ref="B7:C7"/>
    <mergeCell ref="B8:C8"/>
    <mergeCell ref="B9:C9"/>
    <mergeCell ref="B10:B14"/>
    <mergeCell ref="B15:C15"/>
  </mergeCells>
  <conditionalFormatting sqref="B6:C6">
    <cfRule type="expression" dxfId="55" priority="1" stopIfTrue="1">
      <formula>B6&lt;&gt;A1048045</formula>
    </cfRule>
  </conditionalFormatting>
  <conditionalFormatting sqref="B7:C7">
    <cfRule type="expression" dxfId="54" priority="2" stopIfTrue="1">
      <formula>B7&lt;&gt;A1048046</formula>
    </cfRule>
  </conditionalFormatting>
  <conditionalFormatting sqref="B8:C8">
    <cfRule type="expression" dxfId="53" priority="3" stopIfTrue="1">
      <formula>B8&lt;&gt;A1048047</formula>
    </cfRule>
  </conditionalFormatting>
  <conditionalFormatting sqref="B9:C9">
    <cfRule type="expression" dxfId="52" priority="4" stopIfTrue="1">
      <formula>B9&lt;&gt;A1048048</formula>
    </cfRule>
  </conditionalFormatting>
  <conditionalFormatting sqref="B10:B14">
    <cfRule type="expression" dxfId="51" priority="5" stopIfTrue="1">
      <formula>B10&lt;&gt;A1048049</formula>
    </cfRule>
  </conditionalFormatting>
  <conditionalFormatting sqref="B15:C15">
    <cfRule type="expression" dxfId="50" priority="6" stopIfTrue="1">
      <formula>B15&lt;&gt;A1048054</formula>
    </cfRule>
  </conditionalFormatting>
  <conditionalFormatting sqref="B16:C16">
    <cfRule type="expression" dxfId="49" priority="7" stopIfTrue="1">
      <formula>B16&lt;&gt;A1048055</formula>
    </cfRule>
  </conditionalFormatting>
  <hyperlinks>
    <hyperlink ref="B20" r:id="rId1" display="url"/>
  </hyperlinks>
  <pageMargins left="0.78740157499999996" right="0.78740157499999996" top="0.984251969" bottom="0.984251969" header="0.5" footer="0.5"/>
  <pageSetup orientation="portrait" horizontalDpi="300" verticalDpi="30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workbookViewId="0">
      <selection activeCell="F5" sqref="F5"/>
    </sheetView>
  </sheetViews>
  <sheetFormatPr defaultRowHeight="12.75" x14ac:dyDescent="0.2"/>
  <cols>
    <col min="2" max="2" width="11.5703125" customWidth="1"/>
    <col min="3" max="3" width="14" customWidth="1"/>
    <col min="4" max="4" width="15" customWidth="1"/>
    <col min="5" max="7" width="10.7109375" customWidth="1"/>
    <col min="11" max="11" width="12.7109375" customWidth="1"/>
  </cols>
  <sheetData>
    <row r="1" spans="1:7" s="28" customFormat="1" x14ac:dyDescent="0.2">
      <c r="A1" s="27" t="s">
        <v>407</v>
      </c>
    </row>
    <row r="3" spans="1:7" x14ac:dyDescent="0.2">
      <c r="B3" s="1" t="s">
        <v>63</v>
      </c>
    </row>
    <row r="4" spans="1:7" x14ac:dyDescent="0.2">
      <c r="B4" t="s">
        <v>13</v>
      </c>
      <c r="F4" s="10" t="s">
        <v>14</v>
      </c>
      <c r="G4" t="s">
        <v>15</v>
      </c>
    </row>
    <row r="6" spans="1:7" x14ac:dyDescent="0.2">
      <c r="B6" s="52" t="s">
        <v>2</v>
      </c>
      <c r="C6" s="53"/>
      <c r="D6" s="53"/>
      <c r="E6" s="2" t="s">
        <v>3</v>
      </c>
      <c r="F6" s="2" t="s">
        <v>4</v>
      </c>
      <c r="G6" s="3" t="s">
        <v>5</v>
      </c>
    </row>
    <row r="7" spans="1:7" x14ac:dyDescent="0.2">
      <c r="B7" s="54" t="s">
        <v>64</v>
      </c>
      <c r="C7" s="53"/>
      <c r="D7" s="53"/>
      <c r="E7" s="4">
        <v>786</v>
      </c>
      <c r="F7" s="4">
        <v>426</v>
      </c>
      <c r="G7" s="5">
        <v>360</v>
      </c>
    </row>
    <row r="8" spans="1:7" x14ac:dyDescent="0.2">
      <c r="B8" s="54" t="s">
        <v>65</v>
      </c>
      <c r="C8" s="66" t="s">
        <v>66</v>
      </c>
      <c r="D8" s="53"/>
      <c r="E8" s="4">
        <v>733</v>
      </c>
      <c r="F8" s="4">
        <v>400</v>
      </c>
      <c r="G8" s="5">
        <v>333</v>
      </c>
    </row>
    <row r="9" spans="1:7" x14ac:dyDescent="0.2">
      <c r="B9" s="53"/>
      <c r="C9" s="66" t="s">
        <v>67</v>
      </c>
      <c r="D9" s="6" t="s">
        <v>68</v>
      </c>
      <c r="E9" s="4">
        <v>563</v>
      </c>
      <c r="F9" s="4">
        <v>283</v>
      </c>
      <c r="G9" s="5">
        <v>280</v>
      </c>
    </row>
    <row r="10" spans="1:7" x14ac:dyDescent="0.2">
      <c r="B10" s="53"/>
      <c r="C10" s="53"/>
      <c r="D10" s="6" t="s">
        <v>69</v>
      </c>
      <c r="E10" s="4">
        <v>33</v>
      </c>
      <c r="F10" s="4">
        <v>26</v>
      </c>
      <c r="G10" s="5">
        <v>7</v>
      </c>
    </row>
    <row r="11" spans="1:7" ht="25.5" x14ac:dyDescent="0.2">
      <c r="B11" s="53"/>
      <c r="C11" s="53"/>
      <c r="D11" s="6" t="s">
        <v>70</v>
      </c>
      <c r="E11" s="4">
        <v>100</v>
      </c>
      <c r="F11" s="4">
        <v>75</v>
      </c>
      <c r="G11" s="5">
        <v>25</v>
      </c>
    </row>
    <row r="12" spans="1:7" ht="25.5" x14ac:dyDescent="0.2">
      <c r="B12" s="53"/>
      <c r="C12" s="66" t="s">
        <v>71</v>
      </c>
      <c r="D12" s="6" t="s">
        <v>72</v>
      </c>
      <c r="E12" s="4">
        <v>48</v>
      </c>
      <c r="F12" s="4">
        <v>20</v>
      </c>
      <c r="G12" s="5">
        <v>28</v>
      </c>
    </row>
    <row r="13" spans="1:7" ht="38.25" x14ac:dyDescent="0.2">
      <c r="B13" s="53"/>
      <c r="C13" s="53"/>
      <c r="D13" s="6" t="s">
        <v>73</v>
      </c>
      <c r="E13" s="4">
        <v>20</v>
      </c>
      <c r="F13" s="12" t="s">
        <v>20</v>
      </c>
      <c r="G13" s="5">
        <v>20</v>
      </c>
    </row>
    <row r="14" spans="1:7" x14ac:dyDescent="0.2">
      <c r="B14" s="53"/>
      <c r="C14" s="66" t="s">
        <v>74</v>
      </c>
      <c r="D14" s="53"/>
      <c r="E14" s="4">
        <v>53</v>
      </c>
      <c r="F14" s="4">
        <v>26</v>
      </c>
      <c r="G14" s="5">
        <v>27</v>
      </c>
    </row>
    <row r="15" spans="1:7" x14ac:dyDescent="0.2">
      <c r="B15" s="54" t="s">
        <v>75</v>
      </c>
      <c r="C15" s="53"/>
      <c r="D15" s="53"/>
      <c r="E15" s="4">
        <v>791</v>
      </c>
      <c r="F15" s="4">
        <v>342</v>
      </c>
      <c r="G15" s="5">
        <v>449</v>
      </c>
    </row>
    <row r="16" spans="1:7" x14ac:dyDescent="0.2">
      <c r="B16" s="54" t="s">
        <v>55</v>
      </c>
      <c r="C16" s="66" t="s">
        <v>76</v>
      </c>
      <c r="D16" s="53"/>
      <c r="E16" s="4">
        <v>318</v>
      </c>
      <c r="F16" s="4">
        <v>120</v>
      </c>
      <c r="G16" s="5">
        <v>198</v>
      </c>
    </row>
    <row r="17" spans="1:21" x14ac:dyDescent="0.2">
      <c r="B17" s="53"/>
      <c r="C17" s="66" t="s">
        <v>77</v>
      </c>
      <c r="D17" s="53"/>
      <c r="E17" s="4">
        <v>286</v>
      </c>
      <c r="F17" s="4">
        <v>150</v>
      </c>
      <c r="G17" s="5">
        <v>136</v>
      </c>
    </row>
    <row r="18" spans="1:21" x14ac:dyDescent="0.2">
      <c r="B18" s="55" t="s">
        <v>78</v>
      </c>
      <c r="C18" s="53"/>
      <c r="D18" s="53"/>
      <c r="E18" s="8">
        <v>50</v>
      </c>
      <c r="F18" s="8">
        <v>32</v>
      </c>
      <c r="G18" s="9">
        <v>18</v>
      </c>
    </row>
    <row r="19" spans="1:21" x14ac:dyDescent="0.2">
      <c r="A19" t="s">
        <v>148</v>
      </c>
      <c r="B19" t="s">
        <v>149</v>
      </c>
      <c r="H19" t="s">
        <v>150</v>
      </c>
    </row>
    <row r="20" spans="1:21" x14ac:dyDescent="0.2">
      <c r="A20" t="s">
        <v>151</v>
      </c>
      <c r="B20" s="56" t="s">
        <v>379</v>
      </c>
      <c r="C20" s="53"/>
      <c r="D20" s="53"/>
      <c r="E20" s="53"/>
      <c r="F20" s="53"/>
      <c r="G20" s="53"/>
      <c r="H20" s="53"/>
      <c r="I20" s="53"/>
      <c r="J20" s="53"/>
      <c r="K20" s="53"/>
      <c r="L20" s="53"/>
      <c r="M20" s="53"/>
      <c r="N20" s="53"/>
      <c r="O20" s="53"/>
      <c r="P20" s="53"/>
      <c r="Q20" s="53"/>
      <c r="R20" s="53"/>
      <c r="S20" s="53"/>
      <c r="T20" s="53"/>
      <c r="U20" s="53"/>
    </row>
    <row r="22" spans="1:21" x14ac:dyDescent="0.2">
      <c r="E22" s="16"/>
    </row>
    <row r="23" spans="1:21" ht="13.5" thickBot="1" x14ac:dyDescent="0.25"/>
    <row r="24" spans="1:21" x14ac:dyDescent="0.2">
      <c r="E24" s="2" t="s">
        <v>3</v>
      </c>
      <c r="F24" s="2" t="s">
        <v>4</v>
      </c>
      <c r="G24" s="3" t="s">
        <v>5</v>
      </c>
    </row>
    <row r="25" spans="1:21" x14ac:dyDescent="0.2">
      <c r="E25" s="4">
        <v>1627</v>
      </c>
      <c r="F25" s="4">
        <v>800</v>
      </c>
      <c r="G25" s="5">
        <v>827</v>
      </c>
    </row>
    <row r="26" spans="1:21" ht="25.5" x14ac:dyDescent="0.2">
      <c r="D26" s="17" t="s">
        <v>64</v>
      </c>
      <c r="E26" s="25">
        <f>E7/E25</f>
        <v>0.4830977258758451</v>
      </c>
      <c r="F26" s="25">
        <f>F7/F25</f>
        <v>0.53249999999999997</v>
      </c>
      <c r="G26" s="26">
        <f>G7/G25</f>
        <v>0.43530834340991537</v>
      </c>
    </row>
    <row r="31" spans="1:21" s="28" customFormat="1" x14ac:dyDescent="0.2">
      <c r="A31" s="27" t="s">
        <v>406</v>
      </c>
    </row>
    <row r="34" spans="2:13" ht="13.5" thickBot="1" x14ac:dyDescent="0.25">
      <c r="B34" s="21" t="s">
        <v>380</v>
      </c>
    </row>
    <row r="35" spans="2:13" ht="13.5" thickBot="1" x14ac:dyDescent="0.25">
      <c r="B35" s="62"/>
      <c r="C35" s="63"/>
      <c r="D35" s="64"/>
      <c r="E35" s="22" t="s">
        <v>3</v>
      </c>
      <c r="F35" s="22" t="s">
        <v>4</v>
      </c>
      <c r="G35" s="22" t="s">
        <v>5</v>
      </c>
    </row>
    <row r="36" spans="2:13" ht="13.5" thickBot="1" x14ac:dyDescent="0.25">
      <c r="B36" s="57" t="s">
        <v>64</v>
      </c>
      <c r="C36" s="58"/>
      <c r="D36" s="59"/>
      <c r="E36" s="24">
        <v>260819</v>
      </c>
      <c r="F36">
        <v>142380</v>
      </c>
      <c r="G36">
        <v>118439</v>
      </c>
    </row>
    <row r="37" spans="2:13" ht="13.5" thickBot="1" x14ac:dyDescent="0.25">
      <c r="B37" s="60" t="s">
        <v>65</v>
      </c>
      <c r="C37" s="57" t="s">
        <v>66</v>
      </c>
      <c r="D37" s="59"/>
      <c r="E37" t="s">
        <v>381</v>
      </c>
      <c r="F37" t="s">
        <v>382</v>
      </c>
      <c r="G37" t="s">
        <v>383</v>
      </c>
      <c r="K37" s="2" t="s">
        <v>3</v>
      </c>
      <c r="L37" s="2" t="s">
        <v>4</v>
      </c>
      <c r="M37" s="3" t="s">
        <v>5</v>
      </c>
    </row>
    <row r="38" spans="2:13" ht="13.5" thickBot="1" x14ac:dyDescent="0.25">
      <c r="B38" s="65"/>
      <c r="C38" s="60" t="s">
        <v>67</v>
      </c>
      <c r="D38" s="23" t="s">
        <v>68</v>
      </c>
      <c r="E38" t="s">
        <v>384</v>
      </c>
      <c r="F38" t="s">
        <v>385</v>
      </c>
      <c r="G38" t="s">
        <v>386</v>
      </c>
      <c r="K38" s="4">
        <f>E36+E44+E47</f>
        <v>547916</v>
      </c>
      <c r="L38" s="4">
        <f>F36+F44+F47</f>
        <v>268967</v>
      </c>
      <c r="M38" s="4">
        <f>G36+G44+G47</f>
        <v>269131</v>
      </c>
    </row>
    <row r="39" spans="2:13" ht="51.75" thickBot="1" x14ac:dyDescent="0.25">
      <c r="B39" s="65"/>
      <c r="C39" s="65"/>
      <c r="D39" s="23" t="s">
        <v>69</v>
      </c>
      <c r="E39" t="s">
        <v>387</v>
      </c>
      <c r="F39" t="s">
        <v>388</v>
      </c>
      <c r="G39" t="s">
        <v>389</v>
      </c>
      <c r="J39" s="17" t="s">
        <v>64</v>
      </c>
      <c r="K39" s="18">
        <f>E36/K38</f>
        <v>0.47602004686849808</v>
      </c>
      <c r="L39" s="18">
        <f>F36/L38</f>
        <v>0.52935862020247837</v>
      </c>
      <c r="M39" s="18">
        <f>G36/M38</f>
        <v>0.44007936655383439</v>
      </c>
    </row>
    <row r="40" spans="2:13" ht="24.75" thickBot="1" x14ac:dyDescent="0.25">
      <c r="B40" s="65"/>
      <c r="C40" s="61"/>
      <c r="D40" s="23" t="s">
        <v>70</v>
      </c>
      <c r="E40" t="s">
        <v>390</v>
      </c>
      <c r="F40" t="s">
        <v>391</v>
      </c>
      <c r="G40" t="s">
        <v>392</v>
      </c>
    </row>
    <row r="41" spans="2:13" ht="24.75" thickBot="1" x14ac:dyDescent="0.25">
      <c r="B41" s="65"/>
      <c r="C41" s="60" t="s">
        <v>71</v>
      </c>
      <c r="D41" s="23" t="s">
        <v>72</v>
      </c>
      <c r="E41" t="s">
        <v>393</v>
      </c>
      <c r="F41" t="s">
        <v>394</v>
      </c>
      <c r="G41" t="s">
        <v>395</v>
      </c>
    </row>
    <row r="42" spans="2:13" ht="24.75" thickBot="1" x14ac:dyDescent="0.25">
      <c r="B42" s="65"/>
      <c r="C42" s="61"/>
      <c r="D42" s="23" t="s">
        <v>73</v>
      </c>
      <c r="E42" t="s">
        <v>396</v>
      </c>
      <c r="F42" t="s">
        <v>20</v>
      </c>
      <c r="G42" t="s">
        <v>396</v>
      </c>
    </row>
    <row r="43" spans="2:13" ht="13.5" thickBot="1" x14ac:dyDescent="0.25">
      <c r="B43" s="61"/>
      <c r="C43" s="57" t="s">
        <v>74</v>
      </c>
      <c r="D43" s="59"/>
      <c r="E43" t="s">
        <v>397</v>
      </c>
      <c r="F43" t="s">
        <v>398</v>
      </c>
      <c r="G43" t="s">
        <v>399</v>
      </c>
    </row>
    <row r="44" spans="2:13" ht="13.5" thickBot="1" x14ac:dyDescent="0.25">
      <c r="B44" s="57" t="s">
        <v>75</v>
      </c>
      <c r="C44" s="58"/>
      <c r="D44" s="59"/>
      <c r="E44">
        <v>260408</v>
      </c>
      <c r="F44">
        <v>110806</v>
      </c>
      <c r="G44">
        <v>149602</v>
      </c>
    </row>
    <row r="45" spans="2:13" ht="13.5" thickBot="1" x14ac:dyDescent="0.25">
      <c r="B45" s="60" t="s">
        <v>55</v>
      </c>
      <c r="C45" s="57" t="s">
        <v>76</v>
      </c>
      <c r="D45" s="59"/>
      <c r="E45" t="s">
        <v>400</v>
      </c>
      <c r="F45" t="s">
        <v>401</v>
      </c>
      <c r="G45" t="s">
        <v>402</v>
      </c>
    </row>
    <row r="46" spans="2:13" ht="13.5" thickBot="1" x14ac:dyDescent="0.25">
      <c r="B46" s="61"/>
      <c r="C46" s="57" t="s">
        <v>77</v>
      </c>
      <c r="D46" s="59"/>
      <c r="E46" t="s">
        <v>403</v>
      </c>
      <c r="F46" t="s">
        <v>404</v>
      </c>
      <c r="G46" t="s">
        <v>405</v>
      </c>
    </row>
    <row r="47" spans="2:13" ht="13.5" thickBot="1" x14ac:dyDescent="0.25">
      <c r="B47" s="57" t="s">
        <v>78</v>
      </c>
      <c r="C47" s="58"/>
      <c r="D47" s="59"/>
      <c r="E47">
        <v>26689</v>
      </c>
      <c r="F47">
        <v>15781</v>
      </c>
      <c r="G47">
        <v>1090</v>
      </c>
    </row>
  </sheetData>
  <mergeCells count="25">
    <mergeCell ref="B16:B17"/>
    <mergeCell ref="C16:D16"/>
    <mergeCell ref="C17:D17"/>
    <mergeCell ref="B18:D18"/>
    <mergeCell ref="B20:U20"/>
    <mergeCell ref="C41:C42"/>
    <mergeCell ref="C43:D43"/>
    <mergeCell ref="B6:D6"/>
    <mergeCell ref="B7:D7"/>
    <mergeCell ref="B8:B14"/>
    <mergeCell ref="C8:D8"/>
    <mergeCell ref="C9:C11"/>
    <mergeCell ref="C12:C13"/>
    <mergeCell ref="C14:D14"/>
    <mergeCell ref="B15:D15"/>
    <mergeCell ref="B44:D44"/>
    <mergeCell ref="B45:B46"/>
    <mergeCell ref="C45:D45"/>
    <mergeCell ref="C46:D46"/>
    <mergeCell ref="B47:D47"/>
    <mergeCell ref="B35:D35"/>
    <mergeCell ref="B36:D36"/>
    <mergeCell ref="B37:B43"/>
    <mergeCell ref="C37:D37"/>
    <mergeCell ref="C38:C40"/>
  </mergeCells>
  <conditionalFormatting sqref="B6:D6">
    <cfRule type="expression" dxfId="48" priority="5" stopIfTrue="1">
      <formula>B6&lt;&gt;A1048045</formula>
    </cfRule>
  </conditionalFormatting>
  <conditionalFormatting sqref="B7:D7">
    <cfRule type="expression" dxfId="47" priority="6" stopIfTrue="1">
      <formula>B7&lt;&gt;A1048046</formula>
    </cfRule>
  </conditionalFormatting>
  <conditionalFormatting sqref="B8:B14">
    <cfRule type="expression" dxfId="46" priority="7" stopIfTrue="1">
      <formula>B8&lt;&gt;A1048047</formula>
    </cfRule>
  </conditionalFormatting>
  <conditionalFormatting sqref="C8:D8">
    <cfRule type="expression" dxfId="45" priority="8" stopIfTrue="1">
      <formula>C8&lt;&gt;B1048047</formula>
    </cfRule>
  </conditionalFormatting>
  <conditionalFormatting sqref="C9:C11">
    <cfRule type="expression" dxfId="44" priority="9" stopIfTrue="1">
      <formula>C9&lt;&gt;B1048048</formula>
    </cfRule>
  </conditionalFormatting>
  <conditionalFormatting sqref="C12:C13">
    <cfRule type="expression" dxfId="43" priority="10" stopIfTrue="1">
      <formula>C12&lt;&gt;B1048051</formula>
    </cfRule>
  </conditionalFormatting>
  <conditionalFormatting sqref="C14:D14">
    <cfRule type="expression" dxfId="42" priority="11" stopIfTrue="1">
      <formula>C14&lt;&gt;B1048053</formula>
    </cfRule>
  </conditionalFormatting>
  <conditionalFormatting sqref="B15:D15">
    <cfRule type="expression" dxfId="41" priority="12" stopIfTrue="1">
      <formula>B15&lt;&gt;A1048054</formula>
    </cfRule>
  </conditionalFormatting>
  <conditionalFormatting sqref="B16:B17">
    <cfRule type="expression" dxfId="40" priority="13" stopIfTrue="1">
      <formula>B16&lt;&gt;A1048055</formula>
    </cfRule>
  </conditionalFormatting>
  <conditionalFormatting sqref="C16:D16">
    <cfRule type="expression" dxfId="39" priority="14" stopIfTrue="1">
      <formula>C16&lt;&gt;B1048055</formula>
    </cfRule>
  </conditionalFormatting>
  <conditionalFormatting sqref="C17:D17">
    <cfRule type="expression" dxfId="38" priority="15" stopIfTrue="1">
      <formula>C17&lt;&gt;B1048056</formula>
    </cfRule>
  </conditionalFormatting>
  <conditionalFormatting sqref="B18:D18">
    <cfRule type="expression" dxfId="37" priority="16" stopIfTrue="1">
      <formula>B18&lt;&gt;A1048057</formula>
    </cfRule>
  </conditionalFormatting>
  <conditionalFormatting sqref="E26:G26">
    <cfRule type="expression" dxfId="36" priority="4" stopIfTrue="1">
      <formula>E26&lt;&gt;D1048065</formula>
    </cfRule>
  </conditionalFormatting>
  <conditionalFormatting sqref="D26">
    <cfRule type="expression" dxfId="35" priority="3" stopIfTrue="1">
      <formula>D26&lt;&gt;C1048065</formula>
    </cfRule>
  </conditionalFormatting>
  <conditionalFormatting sqref="K39:M39">
    <cfRule type="expression" dxfId="34" priority="2" stopIfTrue="1">
      <formula>K39&lt;&gt;J1048078</formula>
    </cfRule>
  </conditionalFormatting>
  <conditionalFormatting sqref="J39">
    <cfRule type="expression" dxfId="33" priority="1" stopIfTrue="1">
      <formula>J39&lt;&gt;I1048078</formula>
    </cfRule>
  </conditionalFormatting>
  <hyperlinks>
    <hyperlink ref="B20" r:id="rId1" display="url"/>
  </hyperlinks>
  <pageMargins left="0.78740157499999996" right="0.78740157499999996" top="0.984251969" bottom="0.984251969" header="0.5" footer="0.5"/>
  <pageSetup orientation="portrait" horizontalDpi="300" verticalDpi="300"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workbookViewId="0"/>
  </sheetViews>
  <sheetFormatPr defaultRowHeight="12.75" x14ac:dyDescent="0.2"/>
  <cols>
    <col min="2" max="2" width="12.5703125" customWidth="1"/>
    <col min="3" max="3" width="14.5703125" customWidth="1"/>
    <col min="4" max="7" width="10.7109375" customWidth="1"/>
  </cols>
  <sheetData>
    <row r="1" spans="1:7" x14ac:dyDescent="0.2">
      <c r="A1" t="s">
        <v>0</v>
      </c>
    </row>
    <row r="3" spans="1:7" x14ac:dyDescent="0.2">
      <c r="B3" s="1" t="s">
        <v>79</v>
      </c>
    </row>
    <row r="4" spans="1:7" x14ac:dyDescent="0.2">
      <c r="B4" t="s">
        <v>13</v>
      </c>
      <c r="F4" s="10" t="s">
        <v>14</v>
      </c>
      <c r="G4" t="s">
        <v>15</v>
      </c>
    </row>
    <row r="6" spans="1:7" ht="25.5" x14ac:dyDescent="0.2">
      <c r="B6" s="52" t="s">
        <v>2</v>
      </c>
      <c r="C6" s="53"/>
      <c r="D6" s="2" t="s">
        <v>3</v>
      </c>
      <c r="E6" s="2" t="s">
        <v>80</v>
      </c>
      <c r="F6" s="2" t="s">
        <v>81</v>
      </c>
      <c r="G6" s="3" t="s">
        <v>82</v>
      </c>
    </row>
    <row r="7" spans="1:7" x14ac:dyDescent="0.2">
      <c r="B7" s="54" t="s">
        <v>83</v>
      </c>
      <c r="C7" s="53"/>
      <c r="D7" s="4">
        <v>522</v>
      </c>
      <c r="E7" s="4">
        <v>509</v>
      </c>
      <c r="F7" s="4">
        <v>8</v>
      </c>
      <c r="G7" s="5">
        <v>5</v>
      </c>
    </row>
    <row r="8" spans="1:7" x14ac:dyDescent="0.2">
      <c r="B8" s="54" t="s">
        <v>84</v>
      </c>
      <c r="C8" s="53"/>
      <c r="D8" s="4">
        <v>434</v>
      </c>
      <c r="E8" s="4">
        <v>423</v>
      </c>
      <c r="F8" s="4">
        <v>8</v>
      </c>
      <c r="G8" s="5">
        <v>3</v>
      </c>
    </row>
    <row r="9" spans="1:7" x14ac:dyDescent="0.2">
      <c r="B9" s="54" t="s">
        <v>85</v>
      </c>
      <c r="C9" s="6" t="s">
        <v>86</v>
      </c>
      <c r="D9" s="4">
        <v>412</v>
      </c>
      <c r="E9" s="4">
        <v>408</v>
      </c>
      <c r="F9" s="4">
        <v>2</v>
      </c>
      <c r="G9" s="5">
        <v>2</v>
      </c>
    </row>
    <row r="10" spans="1:7" x14ac:dyDescent="0.2">
      <c r="B10" s="53"/>
      <c r="C10" s="6" t="s">
        <v>87</v>
      </c>
      <c r="D10" s="4">
        <v>3</v>
      </c>
      <c r="E10" s="4">
        <v>2</v>
      </c>
      <c r="F10" s="4">
        <v>1</v>
      </c>
      <c r="G10" s="11" t="s">
        <v>20</v>
      </c>
    </row>
    <row r="11" spans="1:7" x14ac:dyDescent="0.2">
      <c r="B11" s="53"/>
      <c r="C11" s="6" t="s">
        <v>88</v>
      </c>
      <c r="D11" s="4">
        <v>1</v>
      </c>
      <c r="E11" s="12" t="s">
        <v>20</v>
      </c>
      <c r="F11" s="4">
        <v>1</v>
      </c>
      <c r="G11" s="11" t="s">
        <v>20</v>
      </c>
    </row>
    <row r="12" spans="1:7" ht="25.5" x14ac:dyDescent="0.2">
      <c r="B12" s="53"/>
      <c r="C12" s="6" t="s">
        <v>89</v>
      </c>
      <c r="D12" s="4">
        <v>12</v>
      </c>
      <c r="E12" s="4">
        <v>10</v>
      </c>
      <c r="F12" s="4">
        <v>2</v>
      </c>
      <c r="G12" s="11" t="s">
        <v>20</v>
      </c>
    </row>
    <row r="13" spans="1:7" x14ac:dyDescent="0.2">
      <c r="B13" s="55" t="s">
        <v>90</v>
      </c>
      <c r="C13" s="6" t="s">
        <v>91</v>
      </c>
      <c r="D13" s="4">
        <v>42</v>
      </c>
      <c r="E13" s="4">
        <v>42</v>
      </c>
      <c r="F13" s="12" t="s">
        <v>20</v>
      </c>
      <c r="G13" s="11" t="s">
        <v>20</v>
      </c>
    </row>
    <row r="14" spans="1:7" x14ac:dyDescent="0.2">
      <c r="B14" s="53"/>
      <c r="C14" s="6" t="s">
        <v>92</v>
      </c>
      <c r="D14" s="4">
        <v>115</v>
      </c>
      <c r="E14" s="4">
        <v>109</v>
      </c>
      <c r="F14" s="4">
        <v>6</v>
      </c>
      <c r="G14" s="11" t="s">
        <v>20</v>
      </c>
    </row>
    <row r="15" spans="1:7" x14ac:dyDescent="0.2">
      <c r="B15" s="53"/>
      <c r="C15" s="6" t="s">
        <v>93</v>
      </c>
      <c r="D15" s="4">
        <v>67</v>
      </c>
      <c r="E15" s="4">
        <v>65</v>
      </c>
      <c r="F15" s="4">
        <v>2</v>
      </c>
      <c r="G15" s="11" t="s">
        <v>20</v>
      </c>
    </row>
    <row r="16" spans="1:7" x14ac:dyDescent="0.2">
      <c r="B16" s="53"/>
      <c r="C16" s="6" t="s">
        <v>94</v>
      </c>
      <c r="D16" s="4">
        <v>81</v>
      </c>
      <c r="E16" s="4">
        <v>81</v>
      </c>
      <c r="F16" s="12" t="s">
        <v>20</v>
      </c>
      <c r="G16" s="11" t="s">
        <v>20</v>
      </c>
    </row>
    <row r="17" spans="1:21" x14ac:dyDescent="0.2">
      <c r="B17" s="53"/>
      <c r="C17" s="6" t="s">
        <v>95</v>
      </c>
      <c r="D17" s="4">
        <v>64</v>
      </c>
      <c r="E17" s="4">
        <v>63</v>
      </c>
      <c r="F17" s="12" t="s">
        <v>20</v>
      </c>
      <c r="G17" s="5">
        <v>1</v>
      </c>
    </row>
    <row r="18" spans="1:21" x14ac:dyDescent="0.2">
      <c r="B18" s="53"/>
      <c r="C18" s="7" t="s">
        <v>96</v>
      </c>
      <c r="D18" s="8">
        <v>59</v>
      </c>
      <c r="E18" s="8">
        <v>58</v>
      </c>
      <c r="F18" s="13" t="s">
        <v>20</v>
      </c>
      <c r="G18" s="9">
        <v>1</v>
      </c>
    </row>
    <row r="19" spans="1:21" x14ac:dyDescent="0.2">
      <c r="A19" t="s">
        <v>148</v>
      </c>
      <c r="B19" t="s">
        <v>149</v>
      </c>
      <c r="H19" t="s">
        <v>150</v>
      </c>
    </row>
    <row r="20" spans="1:21" x14ac:dyDescent="0.2">
      <c r="A20" t="s">
        <v>151</v>
      </c>
      <c r="B20" s="56" t="s">
        <v>379</v>
      </c>
      <c r="C20" s="53"/>
      <c r="D20" s="53"/>
      <c r="E20" s="53"/>
      <c r="F20" s="53"/>
      <c r="G20" s="53"/>
      <c r="H20" s="53"/>
      <c r="I20" s="53"/>
      <c r="J20" s="53"/>
      <c r="K20" s="53"/>
      <c r="L20" s="53"/>
      <c r="M20" s="53"/>
      <c r="N20" s="53"/>
      <c r="O20" s="53"/>
      <c r="P20" s="53"/>
      <c r="Q20" s="53"/>
      <c r="R20" s="53"/>
      <c r="S20" s="53"/>
      <c r="T20" s="53"/>
      <c r="U20" s="53"/>
    </row>
  </sheetData>
  <mergeCells count="6">
    <mergeCell ref="B6:C6"/>
    <mergeCell ref="B7:C7"/>
    <mergeCell ref="B8:C8"/>
    <mergeCell ref="B9:B12"/>
    <mergeCell ref="B13:B18"/>
    <mergeCell ref="B20:U20"/>
  </mergeCells>
  <conditionalFormatting sqref="B6:C6">
    <cfRule type="expression" dxfId="32" priority="1" stopIfTrue="1">
      <formula>B6&lt;&gt;A1048045</formula>
    </cfRule>
  </conditionalFormatting>
  <conditionalFormatting sqref="B7:C7">
    <cfRule type="expression" dxfId="31" priority="2" stopIfTrue="1">
      <formula>B7&lt;&gt;A1048046</formula>
    </cfRule>
  </conditionalFormatting>
  <conditionalFormatting sqref="B8:C8">
    <cfRule type="expression" dxfId="30" priority="3" stopIfTrue="1">
      <formula>B8&lt;&gt;A1048047</formula>
    </cfRule>
  </conditionalFormatting>
  <conditionalFormatting sqref="B9:B12">
    <cfRule type="expression" dxfId="29" priority="4" stopIfTrue="1">
      <formula>B9&lt;&gt;A1048048</formula>
    </cfRule>
  </conditionalFormatting>
  <conditionalFormatting sqref="B13:B18">
    <cfRule type="expression" dxfId="28" priority="5" stopIfTrue="1">
      <formula>B13&lt;&gt;A1048052</formula>
    </cfRule>
  </conditionalFormatting>
  <hyperlinks>
    <hyperlink ref="B20" r:id="rId1" display="url"/>
  </hyperlinks>
  <pageMargins left="0.78740157499999996" right="0.78740157499999996" top="0.984251969" bottom="0.984251969" header="0.5" footer="0.5"/>
  <pageSetup orientation="portrait" horizontalDpi="300" verticalDpi="30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workbookViewId="0"/>
  </sheetViews>
  <sheetFormatPr defaultRowHeight="12.75" x14ac:dyDescent="0.2"/>
  <cols>
    <col min="2" max="2" width="11.5703125" customWidth="1"/>
    <col min="3" max="3" width="10.5703125" customWidth="1"/>
    <col min="4" max="7" width="10.7109375" customWidth="1"/>
  </cols>
  <sheetData>
    <row r="1" spans="1:7" x14ac:dyDescent="0.2">
      <c r="A1" t="s">
        <v>0</v>
      </c>
    </row>
    <row r="3" spans="1:7" x14ac:dyDescent="0.2">
      <c r="B3" s="1" t="s">
        <v>97</v>
      </c>
    </row>
    <row r="4" spans="1:7" x14ac:dyDescent="0.2">
      <c r="B4" t="s">
        <v>13</v>
      </c>
      <c r="F4" s="10" t="s">
        <v>14</v>
      </c>
      <c r="G4" t="s">
        <v>15</v>
      </c>
    </row>
    <row r="6" spans="1:7" ht="25.5" x14ac:dyDescent="0.2">
      <c r="B6" s="52" t="s">
        <v>2</v>
      </c>
      <c r="C6" s="53"/>
      <c r="D6" s="2" t="s">
        <v>3</v>
      </c>
      <c r="E6" s="2" t="s">
        <v>80</v>
      </c>
      <c r="F6" s="2" t="s">
        <v>81</v>
      </c>
      <c r="G6" s="3" t="s">
        <v>82</v>
      </c>
    </row>
    <row r="7" spans="1:7" x14ac:dyDescent="0.2">
      <c r="B7" s="54" t="s">
        <v>98</v>
      </c>
      <c r="C7" s="53"/>
      <c r="D7" s="4">
        <v>540</v>
      </c>
      <c r="E7" s="4">
        <v>500</v>
      </c>
      <c r="F7" s="4">
        <v>37</v>
      </c>
      <c r="G7" s="5">
        <v>3</v>
      </c>
    </row>
    <row r="8" spans="1:7" ht="25.5" x14ac:dyDescent="0.2">
      <c r="B8" s="54" t="s">
        <v>99</v>
      </c>
      <c r="C8" s="6" t="s">
        <v>100</v>
      </c>
      <c r="D8" s="4">
        <v>417</v>
      </c>
      <c r="E8" s="4">
        <v>415</v>
      </c>
      <c r="F8" s="12" t="s">
        <v>20</v>
      </c>
      <c r="G8" s="5">
        <v>2</v>
      </c>
    </row>
    <row r="9" spans="1:7" ht="25.5" x14ac:dyDescent="0.2">
      <c r="B9" s="53"/>
      <c r="C9" s="6" t="s">
        <v>101</v>
      </c>
      <c r="D9" s="4">
        <v>14</v>
      </c>
      <c r="E9" s="12" t="s">
        <v>20</v>
      </c>
      <c r="F9" s="4">
        <v>14</v>
      </c>
      <c r="G9" s="11" t="s">
        <v>20</v>
      </c>
    </row>
    <row r="10" spans="1:7" x14ac:dyDescent="0.2">
      <c r="B10" s="53"/>
      <c r="C10" s="6" t="s">
        <v>102</v>
      </c>
      <c r="D10" s="4">
        <v>22</v>
      </c>
      <c r="E10" s="4">
        <v>10</v>
      </c>
      <c r="F10" s="4">
        <v>12</v>
      </c>
      <c r="G10" s="11" t="s">
        <v>20</v>
      </c>
    </row>
    <row r="11" spans="1:7" x14ac:dyDescent="0.2">
      <c r="B11" s="53"/>
      <c r="C11" s="6" t="s">
        <v>103</v>
      </c>
      <c r="D11" s="4">
        <v>7</v>
      </c>
      <c r="E11" s="12" t="s">
        <v>20</v>
      </c>
      <c r="F11" s="4">
        <v>7</v>
      </c>
      <c r="G11" s="11" t="s">
        <v>20</v>
      </c>
    </row>
    <row r="12" spans="1:7" x14ac:dyDescent="0.2">
      <c r="B12" s="55" t="s">
        <v>104</v>
      </c>
      <c r="C12" s="6" t="s">
        <v>105</v>
      </c>
      <c r="D12" s="4">
        <v>3</v>
      </c>
      <c r="E12" s="4">
        <v>3</v>
      </c>
      <c r="F12" s="12" t="s">
        <v>20</v>
      </c>
      <c r="G12" s="11" t="s">
        <v>20</v>
      </c>
    </row>
    <row r="13" spans="1:7" x14ac:dyDescent="0.2">
      <c r="B13" s="53"/>
      <c r="C13" s="6" t="s">
        <v>106</v>
      </c>
      <c r="D13" s="4">
        <v>26</v>
      </c>
      <c r="E13" s="4">
        <v>20</v>
      </c>
      <c r="F13" s="4">
        <v>6</v>
      </c>
      <c r="G13" s="11" t="s">
        <v>20</v>
      </c>
    </row>
    <row r="14" spans="1:7" x14ac:dyDescent="0.2">
      <c r="B14" s="53"/>
      <c r="C14" s="6" t="s">
        <v>107</v>
      </c>
      <c r="D14" s="4">
        <v>80</v>
      </c>
      <c r="E14" s="4">
        <v>69</v>
      </c>
      <c r="F14" s="4">
        <v>11</v>
      </c>
      <c r="G14" s="11" t="s">
        <v>20</v>
      </c>
    </row>
    <row r="15" spans="1:7" x14ac:dyDescent="0.2">
      <c r="B15" s="53"/>
      <c r="C15" s="6" t="s">
        <v>108</v>
      </c>
      <c r="D15" s="4">
        <v>158</v>
      </c>
      <c r="E15" s="4">
        <v>148</v>
      </c>
      <c r="F15" s="4">
        <v>10</v>
      </c>
      <c r="G15" s="11" t="s">
        <v>20</v>
      </c>
    </row>
    <row r="16" spans="1:7" x14ac:dyDescent="0.2">
      <c r="B16" s="53"/>
      <c r="C16" s="7" t="s">
        <v>109</v>
      </c>
      <c r="D16" s="8">
        <v>243</v>
      </c>
      <c r="E16" s="8">
        <v>236</v>
      </c>
      <c r="F16" s="8">
        <v>5</v>
      </c>
      <c r="G16" s="9">
        <v>2</v>
      </c>
    </row>
    <row r="17" spans="1:21" x14ac:dyDescent="0.2">
      <c r="B17" t="s">
        <v>12</v>
      </c>
    </row>
    <row r="19" spans="1:21" x14ac:dyDescent="0.2">
      <c r="A19" t="s">
        <v>148</v>
      </c>
      <c r="B19" t="s">
        <v>149</v>
      </c>
      <c r="H19" t="s">
        <v>150</v>
      </c>
    </row>
    <row r="20" spans="1:21" x14ac:dyDescent="0.2">
      <c r="A20" t="s">
        <v>151</v>
      </c>
      <c r="B20" s="56" t="s">
        <v>379</v>
      </c>
      <c r="C20" s="53"/>
      <c r="D20" s="53"/>
      <c r="E20" s="53"/>
      <c r="F20" s="53"/>
      <c r="G20" s="53"/>
      <c r="H20" s="53"/>
      <c r="I20" s="53"/>
      <c r="J20" s="53"/>
      <c r="K20" s="53"/>
      <c r="L20" s="53"/>
      <c r="M20" s="53"/>
      <c r="N20" s="53"/>
      <c r="O20" s="53"/>
      <c r="P20" s="53"/>
      <c r="Q20" s="53"/>
      <c r="R20" s="53"/>
      <c r="S20" s="53"/>
      <c r="T20" s="53"/>
      <c r="U20" s="53"/>
    </row>
  </sheetData>
  <mergeCells count="5">
    <mergeCell ref="B6:C6"/>
    <mergeCell ref="B7:C7"/>
    <mergeCell ref="B8:B11"/>
    <mergeCell ref="B12:B16"/>
    <mergeCell ref="B20:U20"/>
  </mergeCells>
  <conditionalFormatting sqref="B6:C6">
    <cfRule type="expression" dxfId="27" priority="1" stopIfTrue="1">
      <formula>B6&lt;&gt;A1048045</formula>
    </cfRule>
  </conditionalFormatting>
  <conditionalFormatting sqref="B7:C7">
    <cfRule type="expression" dxfId="26" priority="2" stopIfTrue="1">
      <formula>B7&lt;&gt;A1048046</formula>
    </cfRule>
  </conditionalFormatting>
  <conditionalFormatting sqref="B8:B11">
    <cfRule type="expression" dxfId="25" priority="3" stopIfTrue="1">
      <formula>B8&lt;&gt;A1048047</formula>
    </cfRule>
  </conditionalFormatting>
  <conditionalFormatting sqref="B12:B16">
    <cfRule type="expression" dxfId="24" priority="4" stopIfTrue="1">
      <formula>B12&lt;&gt;A1048051</formula>
    </cfRule>
  </conditionalFormatting>
  <hyperlinks>
    <hyperlink ref="B20" r:id="rId1" display="url"/>
  </hyperlinks>
  <pageMargins left="0.78740157499999996" right="0.78740157499999996" top="0.984251969" bottom="0.984251969" header="0.5" footer="0.5"/>
  <pageSetup orientation="portrait" horizontalDpi="300" verticalDpi="30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workbookViewId="0">
      <selection activeCell="J11" sqref="J11"/>
    </sheetView>
  </sheetViews>
  <sheetFormatPr defaultRowHeight="12.75" x14ac:dyDescent="0.2"/>
  <cols>
    <col min="2" max="2" width="11.5703125" customWidth="1"/>
    <col min="3" max="3" width="5.85546875" customWidth="1"/>
    <col min="4" max="4" width="21.5703125" customWidth="1"/>
    <col min="5" max="5" width="10.7109375" customWidth="1"/>
    <col min="6" max="6" width="8.5703125" customWidth="1"/>
    <col min="7" max="7" width="10.140625" customWidth="1"/>
  </cols>
  <sheetData>
    <row r="1" spans="1:7" x14ac:dyDescent="0.2">
      <c r="A1" t="s">
        <v>0</v>
      </c>
    </row>
    <row r="3" spans="1:7" x14ac:dyDescent="0.2">
      <c r="B3" s="20" t="s">
        <v>110</v>
      </c>
    </row>
    <row r="4" spans="1:7" x14ac:dyDescent="0.2">
      <c r="B4" t="s">
        <v>13</v>
      </c>
      <c r="F4" s="10" t="s">
        <v>14</v>
      </c>
      <c r="G4" t="s">
        <v>15</v>
      </c>
    </row>
    <row r="6" spans="1:7" x14ac:dyDescent="0.2">
      <c r="B6" s="52" t="s">
        <v>2</v>
      </c>
      <c r="C6" s="53"/>
      <c r="D6" s="53"/>
      <c r="E6" s="3" t="s">
        <v>3</v>
      </c>
      <c r="F6">
        <v>1627</v>
      </c>
    </row>
    <row r="7" spans="1:7" x14ac:dyDescent="0.2">
      <c r="B7" s="54" t="s">
        <v>111</v>
      </c>
      <c r="C7" s="53"/>
      <c r="D7" s="53"/>
      <c r="E7" s="5">
        <v>493</v>
      </c>
      <c r="F7" s="19">
        <f>E7/F6</f>
        <v>0.3030116779348494</v>
      </c>
    </row>
    <row r="8" spans="1:7" x14ac:dyDescent="0.2">
      <c r="B8" s="55" t="s">
        <v>112</v>
      </c>
      <c r="C8" s="66" t="s">
        <v>113</v>
      </c>
      <c r="D8" s="53"/>
      <c r="E8" s="5">
        <v>333</v>
      </c>
      <c r="F8">
        <f>E8/(E7/100)</f>
        <v>67.545638945233264</v>
      </c>
    </row>
    <row r="9" spans="1:7" x14ac:dyDescent="0.2">
      <c r="B9" s="53"/>
      <c r="C9" s="66" t="s">
        <v>112</v>
      </c>
      <c r="D9" s="6" t="s">
        <v>114</v>
      </c>
      <c r="E9" s="5">
        <v>34</v>
      </c>
    </row>
    <row r="10" spans="1:7" x14ac:dyDescent="0.2">
      <c r="B10" s="53"/>
      <c r="C10" s="53"/>
      <c r="D10" s="6" t="s">
        <v>115</v>
      </c>
      <c r="E10" s="5">
        <v>265</v>
      </c>
    </row>
    <row r="11" spans="1:7" x14ac:dyDescent="0.2">
      <c r="B11" s="53"/>
      <c r="C11" s="53"/>
      <c r="D11" s="6" t="s">
        <v>116</v>
      </c>
      <c r="E11" s="5">
        <v>14</v>
      </c>
    </row>
    <row r="12" spans="1:7" x14ac:dyDescent="0.2">
      <c r="B12" s="53"/>
      <c r="C12" s="53"/>
      <c r="D12" s="6" t="s">
        <v>117</v>
      </c>
      <c r="E12" s="5">
        <v>20</v>
      </c>
    </row>
    <row r="13" spans="1:7" x14ac:dyDescent="0.2">
      <c r="B13" s="53"/>
      <c r="C13" s="53"/>
      <c r="D13" s="6" t="s">
        <v>118</v>
      </c>
      <c r="E13" s="11" t="s">
        <v>20</v>
      </c>
    </row>
    <row r="14" spans="1:7" x14ac:dyDescent="0.2">
      <c r="B14" s="53"/>
      <c r="C14" s="66" t="s">
        <v>119</v>
      </c>
      <c r="D14" s="53"/>
      <c r="E14" s="5">
        <v>160</v>
      </c>
      <c r="F14">
        <f>E14/(E7/100)</f>
        <v>32.454361054766736</v>
      </c>
    </row>
    <row r="15" spans="1:7" x14ac:dyDescent="0.2">
      <c r="B15" s="53"/>
      <c r="C15" s="67" t="s">
        <v>112</v>
      </c>
      <c r="D15" s="6" t="s">
        <v>114</v>
      </c>
      <c r="E15" s="5">
        <v>40</v>
      </c>
    </row>
    <row r="16" spans="1:7" x14ac:dyDescent="0.2">
      <c r="B16" s="53"/>
      <c r="C16" s="53"/>
      <c r="D16" s="7" t="s">
        <v>120</v>
      </c>
      <c r="E16" s="9">
        <v>120</v>
      </c>
    </row>
    <row r="17" spans="1:21" x14ac:dyDescent="0.2">
      <c r="B17" t="s">
        <v>12</v>
      </c>
    </row>
    <row r="19" spans="1:21" x14ac:dyDescent="0.2">
      <c r="A19" t="s">
        <v>148</v>
      </c>
      <c r="B19" t="s">
        <v>149</v>
      </c>
      <c r="H19" t="s">
        <v>150</v>
      </c>
    </row>
    <row r="20" spans="1:21" x14ac:dyDescent="0.2">
      <c r="A20" t="s">
        <v>151</v>
      </c>
      <c r="B20" s="56" t="s">
        <v>379</v>
      </c>
      <c r="C20" s="53"/>
      <c r="D20" s="53"/>
      <c r="E20" s="53"/>
      <c r="F20" s="53"/>
      <c r="G20" s="53"/>
      <c r="H20" s="53"/>
      <c r="I20" s="53"/>
      <c r="J20" s="53"/>
      <c r="K20" s="53"/>
      <c r="L20" s="53"/>
      <c r="M20" s="53"/>
      <c r="N20" s="53"/>
      <c r="O20" s="53"/>
      <c r="P20" s="53"/>
      <c r="Q20" s="53"/>
      <c r="R20" s="53"/>
      <c r="S20" s="53"/>
      <c r="T20" s="53"/>
      <c r="U20" s="53"/>
    </row>
  </sheetData>
  <mergeCells count="8">
    <mergeCell ref="B20:U20"/>
    <mergeCell ref="B6:D6"/>
    <mergeCell ref="B7:D7"/>
    <mergeCell ref="B8:B16"/>
    <mergeCell ref="C8:D8"/>
    <mergeCell ref="C9:C13"/>
    <mergeCell ref="C14:D14"/>
    <mergeCell ref="C15:C16"/>
  </mergeCells>
  <conditionalFormatting sqref="B6:D6">
    <cfRule type="expression" dxfId="23" priority="1" stopIfTrue="1">
      <formula>B6&lt;&gt;A1048045</formula>
    </cfRule>
  </conditionalFormatting>
  <conditionalFormatting sqref="B7:D7">
    <cfRule type="expression" dxfId="22" priority="2" stopIfTrue="1">
      <formula>B7&lt;&gt;A1048046</formula>
    </cfRule>
  </conditionalFormatting>
  <conditionalFormatting sqref="B8:B16">
    <cfRule type="expression" dxfId="21" priority="3" stopIfTrue="1">
      <formula>B8&lt;&gt;A1048047</formula>
    </cfRule>
  </conditionalFormatting>
  <conditionalFormatting sqref="C8:D8">
    <cfRule type="expression" dxfId="20" priority="4" stopIfTrue="1">
      <formula>C8&lt;&gt;B1048047</formula>
    </cfRule>
  </conditionalFormatting>
  <conditionalFormatting sqref="C9:C13">
    <cfRule type="expression" dxfId="19" priority="5" stopIfTrue="1">
      <formula>C9&lt;&gt;B1048048</formula>
    </cfRule>
  </conditionalFormatting>
  <conditionalFormatting sqref="C14:D14">
    <cfRule type="expression" dxfId="18" priority="6" stopIfTrue="1">
      <formula>C14&lt;&gt;B1048053</formula>
    </cfRule>
  </conditionalFormatting>
  <conditionalFormatting sqref="C15:C16">
    <cfRule type="expression" dxfId="17" priority="7" stopIfTrue="1">
      <formula>C15&lt;&gt;B1048054</formula>
    </cfRule>
  </conditionalFormatting>
  <hyperlinks>
    <hyperlink ref="B20" r:id="rId1" display="url"/>
  </hyperlinks>
  <pageMargins left="0.78740157499999996" right="0.78740157499999996" top="0.984251969" bottom="0.984251969"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15</vt:i4>
      </vt:variant>
    </vt:vector>
  </HeadingPairs>
  <TitlesOfParts>
    <vt:vector size="15" baseType="lpstr">
      <vt:lpstr>1. Obyvatelstvo podle pohlaví a</vt:lpstr>
      <vt:lpstr>2. Obyvatelstvo podle nejvyššíh</vt:lpstr>
      <vt:lpstr>3. Obyvatelstvo podle věku</vt:lpstr>
      <vt:lpstr>4. Obyvatelstvo podle národnost</vt:lpstr>
      <vt:lpstr>5. Obyvatelstvo podle nábožensk</vt:lpstr>
      <vt:lpstr>6. Obyvatelstvo podle ekonomick</vt:lpstr>
      <vt:lpstr>7. Domovní fond</vt:lpstr>
      <vt:lpstr>8. Obydlené byty podle právního</vt:lpstr>
      <vt:lpstr>9. Vyjíždějící do zaměstnání a </vt:lpstr>
      <vt:lpstr>10. Hospodařící domácnosti podl</vt:lpstr>
      <vt:lpstr>UKAZATELE</vt:lpstr>
      <vt:lpstr>METAINFORMACE</vt:lpstr>
      <vt:lpstr>zam NACE</vt:lpstr>
      <vt:lpstr>KHK zam NACE</vt:lpstr>
      <vt:lpstr>zam all</vt:lpstr>
    </vt:vector>
  </TitlesOfParts>
  <LinksUpToDate>false</LinksUpToDate>
  <SharedDoc>false</SharedDoc>
  <HLinks>
    <vt:vector size="72" baseType="variant">
      <vt:variant>
        <vt:i4>786446</vt:i4>
      </vt:variant>
      <vt:variant>
        <vt:i4>0</vt:i4>
      </vt:variant>
      <vt:variant>
        <vt:i4>0</vt:i4>
      </vt:variant>
      <vt:variant>
        <vt:i4>6</vt:i4>
      </vt:variant>
      <vt:variant>
        <vt:lpwstr>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vt:lpwstr>
      </vt:variant>
      <vt:variant>
        <vt:lpwstr/>
      </vt:variant>
      <vt:variant>
        <vt:i4>786446</vt:i4>
      </vt:variant>
      <vt:variant>
        <vt:i4>65536</vt:i4>
      </vt:variant>
      <vt:variant>
        <vt:i4>0</vt:i4>
      </vt:variant>
      <vt:variant>
        <vt:i4>6</vt:i4>
      </vt:variant>
      <vt:variant>
        <vt:lpwstr>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vt:lpwstr>
      </vt:variant>
      <vt:variant>
        <vt:lpwstr/>
      </vt:variant>
      <vt:variant>
        <vt:i4>786446</vt:i4>
      </vt:variant>
      <vt:variant>
        <vt:i4>131072</vt:i4>
      </vt:variant>
      <vt:variant>
        <vt:i4>0</vt:i4>
      </vt:variant>
      <vt:variant>
        <vt:i4>6</vt:i4>
      </vt:variant>
      <vt:variant>
        <vt:lpwstr>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vt:lpwstr>
      </vt:variant>
      <vt:variant>
        <vt:lpwstr/>
      </vt:variant>
      <vt:variant>
        <vt:i4>786446</vt:i4>
      </vt:variant>
      <vt:variant>
        <vt:i4>196608</vt:i4>
      </vt:variant>
      <vt:variant>
        <vt:i4>0</vt:i4>
      </vt:variant>
      <vt:variant>
        <vt:i4>6</vt:i4>
      </vt:variant>
      <vt:variant>
        <vt:lpwstr>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vt:lpwstr>
      </vt:variant>
      <vt:variant>
        <vt:lpwstr/>
      </vt:variant>
      <vt:variant>
        <vt:i4>786446</vt:i4>
      </vt:variant>
      <vt:variant>
        <vt:i4>262144</vt:i4>
      </vt:variant>
      <vt:variant>
        <vt:i4>0</vt:i4>
      </vt:variant>
      <vt:variant>
        <vt:i4>6</vt:i4>
      </vt:variant>
      <vt:variant>
        <vt:lpwstr>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vt:lpwstr>
      </vt:variant>
      <vt:variant>
        <vt:lpwstr/>
      </vt:variant>
      <vt:variant>
        <vt:i4>786446</vt:i4>
      </vt:variant>
      <vt:variant>
        <vt:i4>327680</vt:i4>
      </vt:variant>
      <vt:variant>
        <vt:i4>0</vt:i4>
      </vt:variant>
      <vt:variant>
        <vt:i4>6</vt:i4>
      </vt:variant>
      <vt:variant>
        <vt:lpwstr>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vt:lpwstr>
      </vt:variant>
      <vt:variant>
        <vt:lpwstr/>
      </vt:variant>
      <vt:variant>
        <vt:i4>786446</vt:i4>
      </vt:variant>
      <vt:variant>
        <vt:i4>393216</vt:i4>
      </vt:variant>
      <vt:variant>
        <vt:i4>0</vt:i4>
      </vt:variant>
      <vt:variant>
        <vt:i4>6</vt:i4>
      </vt:variant>
      <vt:variant>
        <vt:lpwstr>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vt:lpwstr>
      </vt:variant>
      <vt:variant>
        <vt:lpwstr/>
      </vt:variant>
      <vt:variant>
        <vt:i4>786446</vt:i4>
      </vt:variant>
      <vt:variant>
        <vt:i4>458752</vt:i4>
      </vt:variant>
      <vt:variant>
        <vt:i4>0</vt:i4>
      </vt:variant>
      <vt:variant>
        <vt:i4>6</vt:i4>
      </vt:variant>
      <vt:variant>
        <vt:lpwstr>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vt:lpwstr>
      </vt:variant>
      <vt:variant>
        <vt:lpwstr/>
      </vt:variant>
      <vt:variant>
        <vt:i4>786446</vt:i4>
      </vt:variant>
      <vt:variant>
        <vt:i4>524288</vt:i4>
      </vt:variant>
      <vt:variant>
        <vt:i4>0</vt:i4>
      </vt:variant>
      <vt:variant>
        <vt:i4>6</vt:i4>
      </vt:variant>
      <vt:variant>
        <vt:lpwstr>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vt:lpwstr>
      </vt:variant>
      <vt:variant>
        <vt:lpwstr/>
      </vt:variant>
      <vt:variant>
        <vt:i4>786446</vt:i4>
      </vt:variant>
      <vt:variant>
        <vt:i4>589824</vt:i4>
      </vt:variant>
      <vt:variant>
        <vt:i4>0</vt:i4>
      </vt:variant>
      <vt:variant>
        <vt:i4>6</vt:i4>
      </vt:variant>
      <vt:variant>
        <vt:lpwstr>http://vdb.czso.cz/sldbvo/#!stranka=vse-o-uzemi&amp;tu=0&amp;th=&amp;vseuzemi=H4sIAAAAAAAAAIVRPU8bQRCdXDjA5kPGkehoEkiDtIcLRCyKxHFs2fHxIRsQ3bH2reyL7nY3u3vHyYWlNKRIm_QpKPkTKL8gKakQPaKkza6xbCoYaT9G83bfzHsXt2BLAUtfcIJRrIIQ1bDs7WBuz1xd_lk--fsSrCpkQ4b9Ku4oJuqQUT1BZI-FfsrffwAT86ezes_pZQ8EvOn0UTtgEsnQb6OEoR4JORESHQqWEFr3CVUwijxAKmBxSB9i2kUVGkePi1zBVKNZ-swHX2EAlgJ7r9GstMZpdrfUquwflI5KZT3H66epP2GF8b8aOr57W7Rg2oX5yAv3mS-CPqFEQc41jThGB8cNpNp2IRN5tMH8ss7g1UPZ9OnUqSJdIjRiNvI4FnomBatup-8YfsfwOwlzRvzOhF-_yEaerDGfMoUV5B992lIioF2NmNGIA5IqM-SiCwuRF0-0U7D2DM8Qtp1yPrZ2qO2o5_zN7_P7b9_fWfCiDnaCw5hoD3IT3G4ctYk4u_i1Mvfz-odlXNBurGsrpje3ChvFAh_Lb5Wb0lyzfHgsaRzWOKtQnGCm9j5Wyjz9D6T4IEBrAgAA&amp;v=&amp;vo=H4sIAAAAAAAAAHWPv07DMBDGry2hf4WAgY1HaMWCBBO42CVWk7hK0iAyYWjUgkIbErdkQmKBgRV2Bsa-BOIJWJkQOzMjXIoEA-IkW3fy_b7v8_QdtCSGpRM5kY2xOg4bukwGpoy04svj08rBcwHyLaiEI9lrySM1ijmU1SAOksEo7KXR1jZkVTsv4b2Ip6qg3HWY3SE2MZMzuAD4s5P7MQzlsN_gQxX0g3j57f7h4_J6Iw85DtpEhuMgjWHxd88anx4G8dX0brV6-3qTB0gjFCv8Z6Igt6tA6yXra5tpirEcXezNYuGLpaCoC2oJl0QK5tuC7nAHuwolrvCIQyhRUEAy41ziibYwOHICZ3e_44umTfzMuIS0RXSD0WzC32ses302CzX3iaWghkDLNr8Z9HVJs2u0Ub_EKbPcjoeiC45Bm3XPYfWuz0yefgEL3Kc5lwEAAA..</vt:lpwstr>
      </vt:variant>
      <vt:variant>
        <vt:lpwstr/>
      </vt:variant>
      <vt:variant>
        <vt:i4>5832790</vt:i4>
      </vt:variant>
      <vt:variant>
        <vt:i4>655360</vt:i4>
      </vt:variant>
      <vt:variant>
        <vt:i4>0</vt:i4>
      </vt:variant>
      <vt:variant>
        <vt:i4>6</vt:i4>
      </vt:variant>
      <vt:variant>
        <vt:lpwstr>http://apl.czso.cz/iSMS/home.jsp</vt:lpwstr>
      </vt:variant>
      <vt:variant>
        <vt:lpwstr/>
      </vt:variant>
      <vt:variant>
        <vt:i4>5832790</vt:i4>
      </vt:variant>
      <vt:variant>
        <vt:i4>720896</vt:i4>
      </vt:variant>
      <vt:variant>
        <vt:i4>0</vt:i4>
      </vt:variant>
      <vt:variant>
        <vt:i4>6</vt:i4>
      </vt:variant>
      <vt:variant>
        <vt:lpwstr>http://apl.czso.cz/iSMS/home.jsp</vt:lpwstr>
      </vt:variant>
      <vt:variant>
        <vt:lpwstr/>
      </vt:variant>
    </vt:vector>
  </HLinks>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cp:lastModifiedBy>
  <dcterms:modified xsi:type="dcterms:W3CDTF">2015-03-24T08:35:32Z</dcterms:modified>
</cp:coreProperties>
</file>